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C:\Users\mcc21\Downloads\"/>
    </mc:Choice>
  </mc:AlternateContent>
  <xr:revisionPtr revIDLastSave="0" documentId="13_ncr:1_{10387D71-9F85-477D-BA2B-931EA979E2C5}" xr6:coauthVersionLast="47" xr6:coauthVersionMax="47" xr10:uidLastSave="{00000000-0000-0000-0000-000000000000}"/>
  <bookViews>
    <workbookView xWindow="-120" yWindow="-120" windowWidth="29040" windowHeight="15840" xr2:uid="{95A88C71-A4BF-4535-A95D-F3C85E725BC7}"/>
  </bookViews>
  <sheets>
    <sheet name="Your Budget Overview" sheetId="4" r:id="rId1"/>
    <sheet name="Your Student Budget Plan" sheetId="3" r:id="rId2"/>
    <sheet name="(Example Budget Plan)" sheetId="2" r:id="rId3"/>
    <sheet name="Data" sheetId="5" state="hidden" r:id="rId4"/>
  </sheets>
  <externalReferences>
    <externalReference r:id="rId5"/>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5" i="4" l="1"/>
  <c r="G19" i="5"/>
  <c r="G18" i="5"/>
  <c r="G17" i="5"/>
  <c r="G16" i="5"/>
  <c r="G15" i="5"/>
  <c r="G14" i="5"/>
  <c r="G13" i="5"/>
  <c r="G12" i="5"/>
  <c r="G11" i="5"/>
  <c r="G10" i="5"/>
  <c r="G9" i="5"/>
  <c r="G8" i="5"/>
  <c r="G7" i="5"/>
  <c r="C7" i="5"/>
  <c r="G6" i="5"/>
  <c r="C6" i="5"/>
  <c r="G5" i="5"/>
  <c r="C5" i="5"/>
  <c r="G4" i="5"/>
  <c r="C4" i="5"/>
  <c r="G3" i="5"/>
  <c r="C3" i="5"/>
  <c r="P30" i="2"/>
  <c r="P30" i="3"/>
  <c r="P39" i="2"/>
  <c r="P39" i="3"/>
  <c r="O44" i="3"/>
  <c r="N44" i="3"/>
  <c r="M44" i="3"/>
  <c r="L44" i="3"/>
  <c r="K44" i="3"/>
  <c r="J44" i="3"/>
  <c r="I44" i="3"/>
  <c r="H44" i="3"/>
  <c r="G44" i="3"/>
  <c r="F44" i="3"/>
  <c r="E44" i="3"/>
  <c r="D44" i="3"/>
  <c r="P43" i="3"/>
  <c r="P42" i="3"/>
  <c r="P41" i="3"/>
  <c r="P40" i="3"/>
  <c r="P38" i="3"/>
  <c r="P37" i="3"/>
  <c r="P36" i="3"/>
  <c r="P35" i="3"/>
  <c r="O32" i="3"/>
  <c r="O8" i="3" s="1"/>
  <c r="N32" i="3"/>
  <c r="N8" i="3" s="1"/>
  <c r="M32" i="3"/>
  <c r="L32" i="3"/>
  <c r="L8" i="3" s="1"/>
  <c r="K32" i="3"/>
  <c r="K8" i="3" s="1"/>
  <c r="J32" i="3"/>
  <c r="J8" i="3" s="1"/>
  <c r="I32" i="3"/>
  <c r="H32" i="3"/>
  <c r="G32" i="3"/>
  <c r="G8" i="3" s="1"/>
  <c r="F32" i="3"/>
  <c r="F8" i="3" s="1"/>
  <c r="E32" i="3"/>
  <c r="D32" i="3"/>
  <c r="P31" i="3"/>
  <c r="P29" i="3"/>
  <c r="P28" i="3"/>
  <c r="P27" i="3"/>
  <c r="P26" i="3"/>
  <c r="P25" i="3"/>
  <c r="P24" i="3"/>
  <c r="O21" i="3"/>
  <c r="O7" i="3" s="1"/>
  <c r="N21" i="3"/>
  <c r="N7" i="3" s="1"/>
  <c r="M21" i="3"/>
  <c r="M7" i="3" s="1"/>
  <c r="L21" i="3"/>
  <c r="L7" i="3" s="1"/>
  <c r="K21" i="3"/>
  <c r="K7" i="3" s="1"/>
  <c r="J21" i="3"/>
  <c r="J7" i="3" s="1"/>
  <c r="I21" i="3"/>
  <c r="I7" i="3" s="1"/>
  <c r="H21" i="3"/>
  <c r="G21" i="3"/>
  <c r="G7" i="3" s="1"/>
  <c r="F21" i="3"/>
  <c r="F7" i="3" s="1"/>
  <c r="E21" i="3"/>
  <c r="E7" i="3" s="1"/>
  <c r="D21" i="3"/>
  <c r="P20" i="3"/>
  <c r="P19" i="3"/>
  <c r="P18" i="3"/>
  <c r="P17" i="3"/>
  <c r="P16" i="3"/>
  <c r="H7" i="3"/>
  <c r="P36" i="2"/>
  <c r="P37" i="2"/>
  <c r="P38" i="2"/>
  <c r="P40" i="2"/>
  <c r="P41" i="2"/>
  <c r="P42" i="2"/>
  <c r="P43" i="2"/>
  <c r="P29" i="2"/>
  <c r="P31" i="2"/>
  <c r="E32" i="2"/>
  <c r="F32" i="2"/>
  <c r="G32" i="2"/>
  <c r="H32" i="2"/>
  <c r="I32" i="2"/>
  <c r="J32" i="2"/>
  <c r="K32" i="2"/>
  <c r="L32" i="2"/>
  <c r="M32" i="2"/>
  <c r="N32" i="2"/>
  <c r="O32" i="2"/>
  <c r="D32" i="2"/>
  <c r="O44" i="2"/>
  <c r="N44" i="2"/>
  <c r="M44" i="2"/>
  <c r="L44" i="2"/>
  <c r="K44" i="2"/>
  <c r="J44" i="2"/>
  <c r="I44" i="2"/>
  <c r="H44" i="2"/>
  <c r="G44" i="2"/>
  <c r="F44" i="2"/>
  <c r="E44" i="2"/>
  <c r="D44" i="2"/>
  <c r="P35" i="2"/>
  <c r="P28" i="2"/>
  <c r="P27" i="2"/>
  <c r="P26" i="2"/>
  <c r="P25" i="2"/>
  <c r="P24" i="2"/>
  <c r="P17" i="2"/>
  <c r="P18" i="2"/>
  <c r="P19" i="2"/>
  <c r="P20" i="2"/>
  <c r="E21" i="2"/>
  <c r="E7" i="2" s="1"/>
  <c r="F21" i="2"/>
  <c r="F7" i="2" s="1"/>
  <c r="G21" i="2"/>
  <c r="G7" i="2" s="1"/>
  <c r="H21" i="2"/>
  <c r="H7" i="2" s="1"/>
  <c r="I21" i="2"/>
  <c r="I7" i="2" s="1"/>
  <c r="J21" i="2"/>
  <c r="J7" i="2" s="1"/>
  <c r="K21" i="2"/>
  <c r="K7" i="2" s="1"/>
  <c r="L21" i="2"/>
  <c r="L7" i="2" s="1"/>
  <c r="M21" i="2"/>
  <c r="M7" i="2" s="1"/>
  <c r="N21" i="2"/>
  <c r="N7" i="2" s="1"/>
  <c r="O21" i="2"/>
  <c r="O7" i="2" s="1"/>
  <c r="D21" i="2"/>
  <c r="D7" i="2" s="1"/>
  <c r="P16" i="2"/>
  <c r="P32" i="3" l="1"/>
  <c r="O9" i="3"/>
  <c r="K9" i="3"/>
  <c r="H8" i="3"/>
  <c r="H9" i="3" s="1"/>
  <c r="G9" i="3"/>
  <c r="P44" i="3"/>
  <c r="F9" i="3"/>
  <c r="J9" i="3"/>
  <c r="E8" i="3"/>
  <c r="E9" i="3" s="1"/>
  <c r="I8" i="3"/>
  <c r="I9" i="3" s="1"/>
  <c r="M8" i="3"/>
  <c r="M9" i="3" s="1"/>
  <c r="D8" i="3"/>
  <c r="P21" i="3"/>
  <c r="L9" i="3"/>
  <c r="D7" i="3"/>
  <c r="N9" i="3"/>
  <c r="P44" i="2"/>
  <c r="M8" i="2"/>
  <c r="M9" i="2" s="1"/>
  <c r="I8" i="2"/>
  <c r="E8" i="2"/>
  <c r="E9" i="2" s="1"/>
  <c r="N8" i="2"/>
  <c r="N9" i="2" s="1"/>
  <c r="F8" i="2"/>
  <c r="F9" i="2" s="1"/>
  <c r="L8" i="2"/>
  <c r="L9" i="2" s="1"/>
  <c r="H8" i="2"/>
  <c r="H9" i="2" s="1"/>
  <c r="J8" i="2"/>
  <c r="J9" i="2" s="1"/>
  <c r="O8" i="2"/>
  <c r="O9" i="2" s="1"/>
  <c r="K8" i="2"/>
  <c r="K9" i="2" s="1"/>
  <c r="G8" i="2"/>
  <c r="G9" i="2" s="1"/>
  <c r="D8" i="2"/>
  <c r="P32" i="2"/>
  <c r="I9" i="2"/>
  <c r="P21" i="2"/>
  <c r="P7" i="2"/>
  <c r="P8" i="3" l="1"/>
  <c r="F5" i="4" s="1"/>
  <c r="F8" i="4" s="1"/>
  <c r="D9" i="3"/>
  <c r="D12" i="3" s="1"/>
  <c r="E11" i="3" s="1"/>
  <c r="E12" i="3" s="1"/>
  <c r="F11" i="3" s="1"/>
  <c r="F12" i="3" s="1"/>
  <c r="G11" i="3" s="1"/>
  <c r="G12" i="3" s="1"/>
  <c r="H11" i="3" s="1"/>
  <c r="H12" i="3" s="1"/>
  <c r="I11" i="3" s="1"/>
  <c r="I12" i="3" s="1"/>
  <c r="J11" i="3" s="1"/>
  <c r="J12" i="3" s="1"/>
  <c r="K11" i="3" s="1"/>
  <c r="K12" i="3" s="1"/>
  <c r="L11" i="3" s="1"/>
  <c r="L12" i="3" s="1"/>
  <c r="M11" i="3" s="1"/>
  <c r="M12" i="3" s="1"/>
  <c r="N11" i="3" s="1"/>
  <c r="N12" i="3" s="1"/>
  <c r="O11" i="3" s="1"/>
  <c r="O12" i="3" s="1"/>
  <c r="P7" i="3"/>
  <c r="C5" i="4" s="1"/>
  <c r="P8" i="2"/>
  <c r="P9" i="2" s="1"/>
  <c r="D9" i="2"/>
  <c r="D12" i="2" s="1"/>
  <c r="E11" i="2" s="1"/>
  <c r="E12" i="2" s="1"/>
  <c r="F11" i="2" s="1"/>
  <c r="F12" i="2" s="1"/>
  <c r="G11" i="2" s="1"/>
  <c r="G12" i="2" s="1"/>
  <c r="H11" i="2" s="1"/>
  <c r="H12" i="2" s="1"/>
  <c r="I11" i="2" s="1"/>
  <c r="I12" i="2" s="1"/>
  <c r="J11" i="2" s="1"/>
  <c r="J12" i="2" s="1"/>
  <c r="K11" i="2" s="1"/>
  <c r="K12" i="2" s="1"/>
  <c r="L11" i="2" s="1"/>
  <c r="L12" i="2" s="1"/>
  <c r="M11" i="2" s="1"/>
  <c r="M12" i="2" s="1"/>
  <c r="N11" i="2" s="1"/>
  <c r="N12" i="2" s="1"/>
  <c r="O11" i="2" s="1"/>
  <c r="O12" i="2" s="1"/>
  <c r="I5" i="4" l="1"/>
  <c r="C8" i="4"/>
  <c r="P9" i="3"/>
  <c r="I8" i="4" l="1"/>
  <c r="C19" i="4" a="1"/>
  <c r="C19"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<sst xmlns="http://schemas.openxmlformats.org/spreadsheetml/2006/main" count="161" uniqueCount="87">
  <si>
    <t>Need help? Contact the Keele University Financial Support Team at student.services@keele.ac.uk</t>
  </si>
  <si>
    <t>YOUR ANNUAL INCOME:</t>
  </si>
  <si>
    <t>YOUR ANNUAL EXPENDITURE:</t>
  </si>
  <si>
    <t>YOUR BUDGET IS:</t>
  </si>
  <si>
    <t>YOUR AVERAGE MONTHLY INCOME:</t>
  </si>
  <si>
    <t>YOUR AVERAGE MONTHLY EXPENDITURE:</t>
  </si>
  <si>
    <t>THIS MEANS:</t>
  </si>
  <si>
    <t>YOUR ANNUAL BUDGET MAP</t>
  </si>
  <si>
    <t>ℹ️ DID YOU KNOW?</t>
  </si>
  <si>
    <t>Keep scrolling to see a breakdown and to compare your spending with the average UK student…</t>
  </si>
  <si>
    <t>YOU vs THE AVERAGE UK STUDENT (EXPENDITURE):</t>
  </si>
  <si>
    <t>YOUR STUDENT BUDGET PLAN</t>
  </si>
  <si>
    <t>SEP</t>
  </si>
  <si>
    <t>OCT</t>
  </si>
  <si>
    <t>NOV</t>
  </si>
  <si>
    <t>DEC</t>
  </si>
  <si>
    <t>JAN</t>
  </si>
  <si>
    <t>FEB</t>
  </si>
  <si>
    <t>MAR</t>
  </si>
  <si>
    <t>APR</t>
  </si>
  <si>
    <t>MAY</t>
  </si>
  <si>
    <t>JUN</t>
  </si>
  <si>
    <t>JUL</t>
  </si>
  <si>
    <t>AUG</t>
  </si>
  <si>
    <t>YEAR</t>
  </si>
  <si>
    <t>SUMMARY</t>
  </si>
  <si>
    <t>Income (money in)</t>
  </si>
  <si>
    <t>Expenditure (money out)</t>
  </si>
  <si>
    <t>Net cash flow</t>
  </si>
  <si>
    <t>Starting balance for the month</t>
  </si>
  <si>
    <t>Predicted ending balance</t>
  </si>
  <si>
    <t>Actual ending balance</t>
  </si>
  <si>
    <t>INCOME</t>
  </si>
  <si>
    <t>Student loan (maintenance loan)</t>
  </si>
  <si>
    <t>Bursaries, scholarships and grants</t>
  </si>
  <si>
    <t>Job income</t>
  </si>
  <si>
    <t>Family contributions and gifts</t>
  </si>
  <si>
    <t>Other income</t>
  </si>
  <si>
    <t>Total income</t>
  </si>
  <si>
    <t>ESSENTIAL EXPENDITURE</t>
  </si>
  <si>
    <t>Accommodation (rent, mortgage, board)</t>
  </si>
  <si>
    <t>Household bills (energy, water, wifi)</t>
  </si>
  <si>
    <t>Groceries</t>
  </si>
  <si>
    <t>Transport</t>
  </si>
  <si>
    <t>Mobile phone contract</t>
  </si>
  <si>
    <t>Health and wellbeing</t>
  </si>
  <si>
    <t>Childcare costs</t>
  </si>
  <si>
    <t>Course materials</t>
  </si>
  <si>
    <t>Total essential expenditure</t>
  </si>
  <si>
    <t>OPTIONAL EXPENDITURE</t>
  </si>
  <si>
    <t>Subscriptions (Netflix, Disney+, Xbox Live)</t>
  </si>
  <si>
    <t>Takeaways and eating out</t>
  </si>
  <si>
    <t>Going out, entertainment and leisure</t>
  </si>
  <si>
    <t>Clothes and shopping</t>
  </si>
  <si>
    <t>Beauty and hair treatments</t>
  </si>
  <si>
    <t>Holidays and events</t>
  </si>
  <si>
    <t>Gifts and charity donations</t>
  </si>
  <si>
    <t>Savings</t>
  </si>
  <si>
    <t>Other</t>
  </si>
  <si>
    <t>Total optional expenditure</t>
  </si>
  <si>
    <t>EXAMPLE BUDGET PLAN</t>
  </si>
  <si>
    <t>You</t>
  </si>
  <si>
    <t>Average UK student (where data is available)</t>
  </si>
  <si>
    <t>Student loan</t>
  </si>
  <si>
    <t>Accommodation</t>
  </si>
  <si>
    <t>Household bills</t>
  </si>
  <si>
    <t>Subscriptions</t>
  </si>
  <si>
    <t>Advice</t>
  </si>
  <si>
    <t>In surplus</t>
  </si>
  <si>
    <t>Your budget is in surplus, which is great news! This means that you should have enough income across the year to cover your expected outgoings. You might want to consider adjusting your budget to ensure that you're getting the most out of your university experience, and to build in savings for any unforseen emergencies and the future. If you have any questions or need help, please contact the Financial Support Team at student.services@keele.ac.uk for support.</t>
  </si>
  <si>
    <t>Not balanced</t>
  </si>
  <si>
    <t>Your budget is not balanced, which means that you may not have enough income across the year to cover your expected outgoings. You will need to consider how you can increase your income and adjust your budget to try to reduce your expenditure wherever possible. If you need any help with this, please contact the Financial Support Team at student.services@keele.ac.uk to book a free Financial Wellbeing Check.</t>
  </si>
  <si>
    <t>Perfectly balanced</t>
  </si>
  <si>
    <t>Your budget is perfectly balanced, which means that you should have enough income to exactly match your expenditure across the year. You might want to consider ways to increase your income to ensure that you have money available if you experience any unforeseen emergencies. If you have any questions or need help, please contact the Financial Support Team at student.services@keele.ac.uk for support.</t>
  </si>
  <si>
    <t>YOUR CASH FLOW AND BALANCE</t>
  </si>
  <si>
    <t>YOU vs THE AVERAGE UK STUDENT (MONTHLY INCOME)</t>
  </si>
  <si>
    <t>Cash flow</t>
  </si>
  <si>
    <t>No negatives</t>
  </si>
  <si>
    <t>It can often be more difficult for students to plan a budget as most funding sources (such as Student Finance) are not paid in regular instalments.
If you stick to your budget, you should have a positive balance throughout the year. This is fantastic!</t>
  </si>
  <si>
    <t>Some negatives but overall in surplus</t>
  </si>
  <si>
    <t>It can often be more difficult for students to plan a budget as most funding sources (such as Student Finance) are not paid in regular instalments.
Although your budget is in surplus across the year, there are some months when you may not have enough money to meet your outgoings. You might want to consider requesting an arranged overdraft for your student bank account which would allow you to borrow money short-term. Alternatively, you could consider alternative sources of income to help you to stay afloat, such as asking family for help or getting a part-time or casual job. Please contact the Financial Support Team at student.services@keele.ac.uk if you need any help with planning out your budget across the year.</t>
  </si>
  <si>
    <t>Negatives and not balanced overall</t>
  </si>
  <si>
    <t>It can often be more difficult for students to plan a budget as most funding sources (such as Student Finance) are not paid in regular instalments.
Your budget is not yet balanced and, without adjustments, you may find yourself in financial difficulty.</t>
  </si>
  <si>
    <t>Data is sourced from the National Student Money Survey 2024 (Save the Student).</t>
  </si>
  <si>
    <r>
      <t xml:space="preserve">The average UK student spends </t>
    </r>
    <r>
      <rPr>
        <b/>
        <sz val="12"/>
        <color theme="1"/>
        <rFont val="Arial"/>
        <family val="2"/>
      </rPr>
      <t>£1,104</t>
    </r>
    <r>
      <rPr>
        <sz val="12"/>
        <color theme="1"/>
        <rFont val="Arial"/>
        <family val="2"/>
      </rPr>
      <t xml:space="preserve"> per month on living costs. In the West Midlands (where Keele University is located), the average student spends </t>
    </r>
    <r>
      <rPr>
        <b/>
        <sz val="12"/>
        <color theme="1"/>
        <rFont val="Arial"/>
        <family val="2"/>
      </rPr>
      <t>£1,122</t>
    </r>
    <r>
      <rPr>
        <sz val="12"/>
        <color theme="1"/>
        <rFont val="Arial"/>
        <family val="2"/>
      </rPr>
      <t xml:space="preserve"> per month.
</t>
    </r>
    <r>
      <rPr>
        <i/>
        <sz val="12"/>
        <color theme="1"/>
        <rFont val="Arial"/>
        <family val="2"/>
      </rPr>
      <t>This data is sourced from the National Student Money Survey 2024 (Save the Student).</t>
    </r>
  </si>
  <si>
    <t>YOUR 24/25 BUDGET OVERVIEW</t>
  </si>
  <si>
    <t>2024/25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</si>
</sst>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9" x14ac:knownFonts="1">
    <font>
      <sz val="11"/>
      <color theme="1"/>
      <name val="Calibri"/>
      <family val="2"/>
      <scheme val="minor"/>
    </font>
    <font>
      <b/>
      <sz val="11"/>
      <color theme="1"/>
      <name val="Calibri"/>
      <family val="2"/>
      <scheme val="minor"/>
    </font>
    <font>
      <b/>
      <sz val="18"/>
      <color theme="0"/>
      <name val="Calibri"/>
      <family val="2"/>
      <scheme val="minor"/>
    </font>
    <font>
      <b/>
      <sz val="28"/>
      <color rgb="FF271E3D"/>
      <name val="Arial"/>
      <family val="2"/>
    </font>
    <font>
      <sz val="8"/>
      <name val="Calibri"/>
      <family val="2"/>
      <scheme val="minor"/>
    </font>
    <font>
      <b/>
      <sz val="11"/>
      <color rgb="FF271E3D"/>
      <name val="Calibri"/>
      <family val="2"/>
      <scheme val="minor"/>
    </font>
    <font>
      <b/>
      <i/>
      <sz val="18"/>
      <color theme="0"/>
      <name val="Calibri"/>
      <family val="2"/>
      <scheme val="minor"/>
    </font>
    <font>
      <b/>
      <sz val="11"/>
      <color rgb="FF47AE65"/>
      <name val="Calibri"/>
      <family val="2"/>
      <scheme val="minor"/>
    </font>
    <font>
      <b/>
      <sz val="16"/>
      <color rgb="FF271E3D"/>
      <name val="Calibri"/>
      <family val="2"/>
      <scheme val="minor"/>
    </font>
    <font>
      <sz val="11"/>
      <color rgb="FFDC3719"/>
      <name val="Calibri"/>
      <family val="2"/>
      <scheme val="minor"/>
    </font>
    <font>
      <b/>
      <sz val="11"/>
      <color rgb="FFDC3719"/>
      <name val="Calibri"/>
      <family val="2"/>
      <scheme val="minor"/>
    </font>
    <font>
      <sz val="11"/>
      <color rgb="FF271E3D"/>
      <name val="Calibri"/>
      <family val="2"/>
      <scheme val="minor"/>
    </font>
    <font>
      <b/>
      <sz val="18"/>
      <color rgb="FF271E3D"/>
      <name val="Calibri"/>
      <family val="2"/>
      <scheme val="minor"/>
    </font>
    <font>
      <sz val="36"/>
      <color theme="1"/>
      <name val="Arial"/>
      <family val="2"/>
    </font>
    <font>
      <sz val="24"/>
      <color theme="1"/>
      <name val="Arial"/>
      <family val="2"/>
    </font>
    <font>
      <sz val="12"/>
      <color theme="1"/>
      <name val="Arial"/>
      <family val="2"/>
    </font>
    <font>
      <b/>
      <sz val="12"/>
      <color theme="1"/>
      <name val="Arial"/>
      <family val="2"/>
    </font>
    <font>
      <i/>
      <sz val="12"/>
      <color theme="1"/>
      <name val="Arial"/>
      <family val="2"/>
    </font>
    <font>
      <i/>
      <sz val="9"/>
      <color theme="1"/>
      <name val="Arial"/>
      <family val="2"/>
    </font>
  </fonts>
  <fills count="10">
    <fill>
      <patternFill patternType="none"/>
    </fill>
    <fill>
      <patternFill patternType="gray125"/>
    </fill>
    <fill>
      <patternFill patternType="solid">
        <fgColor rgb="FF271E3D"/>
        <bgColor indexed="64"/>
      </patternFill>
    </fill>
    <fill>
      <patternFill patternType="solid">
        <fgColor theme="0" tint="-4.9989318521683403E-2"/>
        <bgColor indexed="64"/>
      </patternFill>
    </fill>
    <fill>
      <patternFill patternType="solid">
        <fgColor theme="0"/>
        <bgColor indexed="64"/>
      </patternFill>
    </fill>
    <fill>
      <patternFill patternType="solid">
        <fgColor rgb="FFE5E0F0"/>
        <bgColor indexed="64"/>
      </patternFill>
    </fill>
    <fill>
      <patternFill patternType="solid">
        <fgColor rgb="FFE7F5EB"/>
        <bgColor indexed="64"/>
      </patternFill>
    </fill>
    <fill>
      <patternFill patternType="solid">
        <fgColor rgb="FFFCE4E0"/>
        <bgColor indexed="64"/>
      </patternFill>
    </fill>
    <fill>
      <patternFill patternType="solid">
        <fgColor rgb="FFFCF7E0"/>
        <bgColor indexed="64"/>
      </patternFill>
    </fill>
    <fill>
      <patternFill patternType="solid">
        <fgColor rgb="FFFFFF00"/>
        <bgColor indexed="64"/>
      </patternFill>
    </fill>
  </fills>
  <borders count="8">
    <border>
      <left/>
      <right/>
      <top/>
      <bottom/>
      <diagonal/>
    </border>
    <border>
      <left/>
      <right/>
      <top style="thick">
        <color rgb="FF271E3D"/>
      </top>
      <bottom/>
      <diagonal/>
    </border>
    <border>
      <left/>
      <right/>
      <top/>
      <bottom style="thick">
        <color rgb="FF271E3D"/>
      </bottom>
      <diagonal/>
    </border>
    <border>
      <left style="thin">
        <color rgb="FF271E3D"/>
      </left>
      <right style="thin">
        <color rgb="FF271E3D"/>
      </right>
      <top style="thin">
        <color rgb="FF271E3D"/>
      </top>
      <bottom style="thin">
        <color rgb="FF271E3D"/>
      </bottom>
      <diagonal/>
    </border>
    <border>
      <left/>
      <right/>
      <top/>
      <bottom style="thin">
        <color rgb="FF271E3D"/>
      </bottom>
      <diagonal/>
    </border>
    <border>
      <left/>
      <right style="thin">
        <color rgb="FF271E3D"/>
      </right>
      <top/>
      <bottom/>
      <diagonal/>
    </border>
    <border>
      <left/>
      <right style="thin">
        <color rgb="FF271E3D"/>
      </right>
      <top style="thin">
        <color rgb="FF271E3D"/>
      </top>
      <bottom style="thin">
        <color rgb="FF271E3D"/>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6">
    <xf numFmtId="0" fontId="0" fillId="0" borderId="0" xfId="0"/>
    <xf numFmtId="0" fontId="0" fillId="3" borderId="0" xfId="0" applyFill="1"/>
    <xf numFmtId="0" fontId="0" fillId="2" borderId="0" xfId="0" applyFill="1"/>
    <xf numFmtId="0" fontId="0" fillId="4" borderId="0" xfId="0" applyFill="1"/>
    <xf numFmtId="0" fontId="1" fillId="4" borderId="0" xfId="0" applyFont="1" applyFill="1"/>
    <xf numFmtId="0" fontId="5" fillId="4" borderId="0" xfId="0" applyFont="1" applyFill="1"/>
    <xf numFmtId="0" fontId="0" fillId="3" borderId="1" xfId="0" applyFill="1" applyBorder="1"/>
    <xf numFmtId="0" fontId="0" fillId="3" borderId="2" xfId="0" applyFill="1" applyBorder="1"/>
    <xf numFmtId="0" fontId="6" fillId="2" borderId="2" xfId="0" applyFont="1" applyFill="1" applyBorder="1" applyAlignment="1">
      <alignment horizontal="center" vertical="center"/>
    </xf>
    <xf numFmtId="0" fontId="0" fillId="4" borderId="0" xfId="0" applyFill="1" applyAlignment="1">
      <alignment horizontal="center"/>
    </xf>
    <xf numFmtId="164" fontId="0" fillId="4" borderId="0" xfId="0" applyNumberFormat="1" applyFill="1" applyAlignment="1">
      <alignment horizontal="center"/>
    </xf>
    <xf numFmtId="0" fontId="8" fillId="3" borderId="0" xfId="0" applyFont="1" applyFill="1" applyAlignment="1">
      <alignment horizontal="center" vertical="top"/>
    </xf>
    <xf numFmtId="0" fontId="8" fillId="3" borderId="0" xfId="0" applyFont="1" applyFill="1" applyAlignment="1">
      <alignment horizontal="center"/>
    </xf>
    <xf numFmtId="164" fontId="1" fillId="4" borderId="0" xfId="0" applyNumberFormat="1" applyFont="1" applyFill="1" applyAlignment="1">
      <alignment horizontal="center"/>
    </xf>
    <xf numFmtId="0" fontId="2" fillId="2" borderId="2" xfId="0" applyFont="1" applyFill="1" applyBorder="1" applyAlignment="1">
      <alignment horizontal="center" vertical="center"/>
    </xf>
    <xf numFmtId="0" fontId="12" fillId="4" borderId="0" xfId="0" applyFont="1" applyFill="1"/>
    <xf numFmtId="0" fontId="7" fillId="4" borderId="3" xfId="0" applyFont="1" applyFill="1" applyBorder="1"/>
    <xf numFmtId="0" fontId="0" fillId="0" borderId="3" xfId="0" applyBorder="1"/>
    <xf numFmtId="0" fontId="0" fillId="4" borderId="3" xfId="0" applyFill="1" applyBorder="1"/>
    <xf numFmtId="0" fontId="10" fillId="4" borderId="3" xfId="0" applyFont="1" applyFill="1" applyBorder="1"/>
    <xf numFmtId="164" fontId="0" fillId="0" borderId="3" xfId="0" applyNumberFormat="1" applyBorder="1"/>
    <xf numFmtId="164" fontId="13" fillId="4" borderId="0" xfId="0" applyNumberFormat="1" applyFont="1" applyFill="1" applyAlignment="1">
      <alignment horizontal="left"/>
    </xf>
    <xf numFmtId="0" fontId="11" fillId="3" borderId="2" xfId="0" applyFont="1" applyFill="1" applyBorder="1"/>
    <xf numFmtId="0" fontId="3" fillId="3" borderId="2" xfId="0" applyFont="1" applyFill="1" applyBorder="1"/>
    <xf numFmtId="0" fontId="0" fillId="0" borderId="4" xfId="0" applyBorder="1"/>
    <xf numFmtId="0" fontId="0" fillId="0" borderId="6" xfId="0" applyBorder="1"/>
    <xf numFmtId="0" fontId="0" fillId="0" borderId="5" xfId="0" applyBorder="1"/>
    <xf numFmtId="0" fontId="0" fillId="0" borderId="3" xfId="0" applyBorder="1" applyAlignment="1">
      <alignment wrapText="1"/>
    </xf>
    <xf numFmtId="164" fontId="14" fillId="4" borderId="0" xfId="0" applyNumberFormat="1" applyFont="1" applyFill="1" applyAlignment="1">
      <alignment horizontal="left"/>
    </xf>
    <xf numFmtId="164" fontId="18" fillId="4" borderId="0" xfId="0" applyNumberFormat="1" applyFont="1" applyFill="1"/>
    <xf numFmtId="164" fontId="18" fillId="4" borderId="0" xfId="0" applyNumberFormat="1" applyFont="1" applyFill="1" applyAlignment="1">
      <alignment vertical="center"/>
    </xf>
    <xf numFmtId="164" fontId="0" fillId="5" borderId="3" xfId="0" applyNumberFormat="1" applyFill="1" applyBorder="1" applyAlignment="1" applyProtection="1">
      <alignment horizontal="center"/>
      <protection locked="0"/>
    </xf>
    <xf numFmtId="164" fontId="0" fillId="6" borderId="3" xfId="0" applyNumberFormat="1" applyFill="1" applyBorder="1" applyAlignment="1" applyProtection="1">
      <alignment horizontal="center"/>
      <protection locked="0"/>
    </xf>
    <xf numFmtId="164" fontId="0" fillId="7" borderId="3" xfId="0" applyNumberFormat="1" applyFill="1" applyBorder="1" applyAlignment="1" applyProtection="1">
      <alignment horizontal="center"/>
      <protection locked="0"/>
    </xf>
    <xf numFmtId="164" fontId="0" fillId="8" borderId="3" xfId="0" applyNumberFormat="1" applyFill="1" applyBorder="1" applyAlignment="1" applyProtection="1">
      <alignment horizontal="center"/>
      <protection locked="0"/>
    </xf>
    <xf numFmtId="0" fontId="0" fillId="0" borderId="7" xfId="0" applyBorder="1"/>
    <xf numFmtId="0" fontId="0" fillId="0" borderId="7" xfId="0" applyBorder="1" applyAlignment="1">
      <alignment wrapText="1"/>
    </xf>
    <xf numFmtId="0" fontId="9" fillId="2" borderId="0" xfId="0" applyFont="1" applyFill="1"/>
    <xf numFmtId="0" fontId="11" fillId="3" borderId="2" xfId="0" applyFont="1" applyFill="1" applyBorder="1" applyAlignment="1">
      <alignment horizontal="center"/>
    </xf>
    <xf numFmtId="164" fontId="15" fillId="4" borderId="0" xfId="0" applyNumberFormat="1" applyFont="1" applyFill="1" applyAlignment="1">
      <alignment horizontal="left" vertical="top" wrapText="1"/>
    </xf>
    <xf numFmtId="0" fontId="16" fillId="4" borderId="0" xfId="0" applyFont="1" applyFill="1" applyAlignment="1">
      <alignment horizontal="left" vertical="top"/>
    </xf>
    <xf numFmtId="0" fontId="15" fillId="4" borderId="0" xfId="0" applyFont="1" applyFill="1" applyAlignment="1">
      <alignment horizontal="left" vertical="top"/>
    </xf>
    <xf numFmtId="164" fontId="18" fillId="4" borderId="0" xfId="0" applyNumberFormat="1" applyFont="1" applyFill="1" applyAlignment="1">
      <alignment horizontal="center"/>
    </xf>
    <xf numFmtId="0" fontId="15" fillId="4" borderId="0" xfId="0" applyFont="1" applyFill="1" applyAlignment="1">
      <alignment horizontal="left" vertical="top" wrapText="1"/>
    </xf>
    <xf numFmtId="0" fontId="3" fillId="9" borderId="0" xfId="0" applyFont="1" applyFill="1" applyAlignment="1">
      <alignment horizontal="left"/>
    </xf>
    <xf numFmtId="164" fontId="0" fillId="3" borderId="3" xfId="0" applyNumberFormat="1" applyFill="1" applyBorder="1" applyAlignment="1">
      <alignment horizontal="center"/>
    </xf>
  </cellXfs>
  <cellStyles count="1">
    <cellStyle name="Normal" xfId="0" builtinId="0"/>
  </cellStyles>
  <dxfs count="5">
    <dxf>
      <font>
        <color rgb="FFFF0000"/>
      </font>
    </dxf>
    <dxf>
      <font>
        <color rgb="FFFF0000"/>
      </font>
    </dxf>
    <dxf>
      <font>
        <b val="0"/>
        <i val="0"/>
        <color rgb="FFDC3719"/>
      </font>
    </dxf>
    <dxf>
      <font>
        <b val="0"/>
        <i val="0"/>
        <color rgb="FF47AE65"/>
      </font>
    </dxf>
    <dxf>
      <font>
        <b val="0"/>
        <i val="0"/>
        <color rgb="FFEDCE28"/>
      </font>
    </dxf>
  </dxfs>
  <tableStyles count="0" defaultTableStyle="TableStyleMedium2" defaultPivotStyle="PivotStyleLight16"/>
  <colors>
    <mruColors>
      <color rgb="FF271E3D"/>
      <color rgb="FFDC3719"/>
      <color rgb="FF47AE65"/>
      <color rgb="FFEDCE28"/>
      <color rgb="FFFCF7E0"/>
      <color rgb="FFFCE4E0"/>
      <color rgb="FFE7F5EB"/>
      <color rgb="FFE5E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1"/>
          <c:tx>
            <c:strRef>
              <c:f>'Your Student Budget Plan'!$C$7</c:f>
              <c:strCache>
                <c:ptCount val="1"/>
                <c:pt idx="0">
                  <c:v>Income (money in)</c:v>
                </c:pt>
              </c:strCache>
            </c:strRef>
          </c:tx>
          <c:spPr>
            <a:ln w="28575" cap="rnd">
              <a:solidFill>
                <a:srgbClr val="47AE65"/>
              </a:solidFill>
              <a:round/>
            </a:ln>
            <a:effectLst/>
          </c:spPr>
          <c:marker>
            <c:symbol val="circle"/>
            <c:size val="5"/>
            <c:spPr>
              <a:solidFill>
                <a:srgbClr val="47AE65"/>
              </a:solidFill>
              <a:ln w="9525">
                <a:solidFill>
                  <a:srgbClr val="47AE65"/>
                </a:solidFill>
              </a:ln>
              <a:effectLst/>
            </c:spPr>
          </c:marker>
          <c:cat>
            <c:strRef>
              <c:f>'Your Student Budget Plan'!$D$4:$O$5</c:f>
              <c:strCache>
                <c:ptCount val="12"/>
                <c:pt idx="0">
                  <c:v>SEP</c:v>
                </c:pt>
                <c:pt idx="1">
                  <c:v>OCT</c:v>
                </c:pt>
                <c:pt idx="2">
                  <c:v>NOV</c:v>
                </c:pt>
                <c:pt idx="3">
                  <c:v>DEC</c:v>
                </c:pt>
                <c:pt idx="4">
                  <c:v>JAN</c:v>
                </c:pt>
                <c:pt idx="5">
                  <c:v>FEB</c:v>
                </c:pt>
                <c:pt idx="6">
                  <c:v>MAR</c:v>
                </c:pt>
                <c:pt idx="7">
                  <c:v>APR</c:v>
                </c:pt>
                <c:pt idx="8">
                  <c:v>MAY</c:v>
                </c:pt>
                <c:pt idx="9">
                  <c:v>JUN</c:v>
                </c:pt>
                <c:pt idx="10">
                  <c:v>JUL</c:v>
                </c:pt>
                <c:pt idx="11">
                  <c:v>AUG</c:v>
                </c:pt>
              </c:strCache>
            </c:strRef>
          </c:cat>
          <c:val>
            <c:numRef>
              <c:f>'Your Student Budget Plan'!$D$7:$O$7</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1745-4E60-8024-8295232148C8}"/>
            </c:ext>
          </c:extLst>
        </c:ser>
        <c:ser>
          <c:idx val="2"/>
          <c:order val="2"/>
          <c:tx>
            <c:strRef>
              <c:f>'Your Student Budget Plan'!$C$8</c:f>
              <c:strCache>
                <c:ptCount val="1"/>
                <c:pt idx="0">
                  <c:v>Expenditure (money out)</c:v>
                </c:pt>
              </c:strCache>
            </c:strRef>
          </c:tx>
          <c:spPr>
            <a:ln w="28575" cap="rnd">
              <a:solidFill>
                <a:srgbClr val="DC3719"/>
              </a:solidFill>
              <a:round/>
            </a:ln>
            <a:effectLst/>
          </c:spPr>
          <c:marker>
            <c:symbol val="circle"/>
            <c:size val="5"/>
            <c:spPr>
              <a:solidFill>
                <a:srgbClr val="DC3719"/>
              </a:solidFill>
              <a:ln w="9525">
                <a:solidFill>
                  <a:srgbClr val="DC3719"/>
                </a:solidFill>
              </a:ln>
              <a:effectLst/>
            </c:spPr>
          </c:marker>
          <c:cat>
            <c:strRef>
              <c:f>'Your Student Budget Plan'!$D$4:$O$5</c:f>
              <c:strCache>
                <c:ptCount val="12"/>
                <c:pt idx="0">
                  <c:v>SEP</c:v>
                </c:pt>
                <c:pt idx="1">
                  <c:v>OCT</c:v>
                </c:pt>
                <c:pt idx="2">
                  <c:v>NOV</c:v>
                </c:pt>
                <c:pt idx="3">
                  <c:v>DEC</c:v>
                </c:pt>
                <c:pt idx="4">
                  <c:v>JAN</c:v>
                </c:pt>
                <c:pt idx="5">
                  <c:v>FEB</c:v>
                </c:pt>
                <c:pt idx="6">
                  <c:v>MAR</c:v>
                </c:pt>
                <c:pt idx="7">
                  <c:v>APR</c:v>
                </c:pt>
                <c:pt idx="8">
                  <c:v>MAY</c:v>
                </c:pt>
                <c:pt idx="9">
                  <c:v>JUN</c:v>
                </c:pt>
                <c:pt idx="10">
                  <c:v>JUL</c:v>
                </c:pt>
                <c:pt idx="11">
                  <c:v>AUG</c:v>
                </c:pt>
              </c:strCache>
            </c:strRef>
          </c:cat>
          <c:val>
            <c:numRef>
              <c:f>'Your Student Budget Plan'!$D$8:$O$8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1745-4E60-8024-8295232148C8}"/>
            </c:ext>
          </c:extLst>
        </c:ser>
        <c:dLbls>
          <c:showLegendKey val="0"/>
          <c:showVal val="0"/>
          <c:showCatName val="0"/>
          <c:showSerName val="0"/>
          <c:showPercent val="0"/>
          <c:showBubbleSize val="0"/>
        </c:dLbls>
        <c:marker val="1"/>
        <c:smooth val="0"/>
        <c:axId val="328609376"/>
        <c:axId val="328601696"/>
        <c:extLst>
          <c:ext xmlns:c15="http://schemas.microsoft.com/office/drawing/2012/chart" uri="{02D57815-91ED-43cb-92C2-25804820EDAC}">
            <c15:filteredLineSeries>
              <c15:ser>
                <c:idx val="0"/>
                <c:order val="0"/>
                <c:tx>
                  <c:strRef>
                    <c:extLst>
                      <c:ext uri="{02D57815-91ED-43cb-92C2-25804820EDAC}">
                        <c15:formulaRef>
                          <c15:sqref>'Your Student Budget Plan'!$C$6</c15:sqref>
                        </c15:formulaRef>
                      </c:ext>
                    </c:extLst>
                    <c:strCache>
                      <c:ptCount val="1"/>
                      <c:pt idx="0">
                        <c:v>SUMMARY</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extLst>
                      <c:ext uri="{02D57815-91ED-43cb-92C2-25804820EDAC}">
                        <c15:formulaRef>
                          <c15:sqref>'Your Student Budget Plan'!$D$4:$O$5</c15:sqref>
                        </c15:formulaRef>
                      </c:ext>
                    </c:extLst>
                    <c:strCache>
                      <c:ptCount val="12"/>
                      <c:pt idx="0">
                        <c:v>SEP</c:v>
                      </c:pt>
                      <c:pt idx="1">
                        <c:v>OCT</c:v>
                      </c:pt>
                      <c:pt idx="2">
                        <c:v>NOV</c:v>
                      </c:pt>
                      <c:pt idx="3">
                        <c:v>DEC</c:v>
                      </c:pt>
                      <c:pt idx="4">
                        <c:v>JAN</c:v>
                      </c:pt>
                      <c:pt idx="5">
                        <c:v>FEB</c:v>
                      </c:pt>
                      <c:pt idx="6">
                        <c:v>MAR</c:v>
                      </c:pt>
                      <c:pt idx="7">
                        <c:v>APR</c:v>
                      </c:pt>
                      <c:pt idx="8">
                        <c:v>MAY</c:v>
                      </c:pt>
                      <c:pt idx="9">
                        <c:v>JUN</c:v>
                      </c:pt>
                      <c:pt idx="10">
                        <c:v>JUL</c:v>
                      </c:pt>
                      <c:pt idx="11">
                        <c:v>AUG</c:v>
                      </c:pt>
                    </c:strCache>
                  </c:strRef>
                </c:cat>
                <c:val>
                  <c:numRef>
                    <c:extLst>
                      <c:ext uri="{02D57815-91ED-43cb-92C2-25804820EDAC}">
                        <c15:formulaRef>
                          <c15:sqref>'Your Student Budget Plan'!$D$6:$O$6</c15:sqref>
                        </c15:formulaRef>
                      </c:ext>
                    </c:extLst>
                    <c:numCache>
                      <c:formatCode>General</c:formatCode>
                      <c:ptCount val="12"/>
                    </c:numCache>
                  </c:numRef>
                </c:val>
                <c:smooth val="0"/>
                <c:extLst>
                  <c:ext xmlns:c16="http://schemas.microsoft.com/office/drawing/2014/chart" uri="{C3380CC4-5D6E-409C-BE32-E72D297353CC}">
                    <c16:uniqueId val="{00000002-1745-4E60-8024-8295232148C8}"/>
                  </c:ext>
                </c:extLst>
              </c15:ser>
            </c15:filteredLineSeries>
          </c:ext>
        </c:extLst>
      </c:lineChart>
      <c:catAx>
        <c:axId val="328609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rgbClr val="271E3D"/>
                </a:solidFill>
                <a:latin typeface="Arial" panose="020B0604020202020204" pitchFamily="34" charset="0"/>
                <a:ea typeface="+mn-ea"/>
                <a:cs typeface="Arial" panose="020B0604020202020204" pitchFamily="34" charset="0"/>
              </a:defRPr>
            </a:pPr>
            <a:endParaRPr lang="en-US"/>
          </a:p>
        </c:txPr>
        <c:crossAx val="328601696"/>
        <c:crosses val="autoZero"/>
        <c:auto val="1"/>
        <c:lblAlgn val="ctr"/>
        <c:lblOffset val="100"/>
        <c:noMultiLvlLbl val="0"/>
      </c:catAx>
      <c:valAx>
        <c:axId val="328601696"/>
        <c:scaling>
          <c:orientation val="minMax"/>
        </c:scaling>
        <c:delete val="1"/>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crossAx val="3286093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Data!$G$2</c:f>
              <c:strCache>
                <c:ptCount val="1"/>
                <c:pt idx="0">
                  <c:v>You</c:v>
                </c:pt>
              </c:strCache>
            </c:strRef>
          </c:tx>
          <c:spPr>
            <a:solidFill>
              <a:srgbClr val="DC3719"/>
            </a:solidFill>
            <a:ln>
              <a:solidFill>
                <a:srgbClr val="DC3719"/>
              </a:solidFill>
            </a:ln>
            <a:effectLst/>
          </c:spPr>
          <c:invertIfNegative val="0"/>
          <c:cat>
            <c:strRef>
              <c:f>Data!$F$3:$F$19</c:f>
              <c:strCache>
                <c:ptCount val="17"/>
                <c:pt idx="0">
                  <c:v>Accommodation</c:v>
                </c:pt>
                <c:pt idx="1">
                  <c:v>Household bills</c:v>
                </c:pt>
                <c:pt idx="2">
                  <c:v>Groceries</c:v>
                </c:pt>
                <c:pt idx="3">
                  <c:v>Transport</c:v>
                </c:pt>
                <c:pt idx="4">
                  <c:v>Mobile phone contract</c:v>
                </c:pt>
                <c:pt idx="5">
                  <c:v>Health and wellbeing</c:v>
                </c:pt>
                <c:pt idx="6">
                  <c:v>Childcare costs</c:v>
                </c:pt>
                <c:pt idx="7">
                  <c:v>Course materials</c:v>
                </c:pt>
                <c:pt idx="8">
                  <c:v>Subscriptions</c:v>
                </c:pt>
                <c:pt idx="9">
                  <c:v>Takeaways and eating out</c:v>
                </c:pt>
                <c:pt idx="10">
                  <c:v>Going out, entertainment and leisure</c:v>
                </c:pt>
                <c:pt idx="11">
                  <c:v>Clothes and shopping</c:v>
                </c:pt>
                <c:pt idx="12">
                  <c:v>Beauty and hair treatments</c:v>
                </c:pt>
                <c:pt idx="13">
                  <c:v>Holidays and events</c:v>
                </c:pt>
                <c:pt idx="14">
                  <c:v>Gifts and charity donations</c:v>
                </c:pt>
                <c:pt idx="15">
                  <c:v>Savings</c:v>
                </c:pt>
                <c:pt idx="16">
                  <c:v>Other</c:v>
                </c:pt>
              </c:strCache>
            </c:strRef>
          </c:cat>
          <c:val>
            <c:numRef>
              <c:f>Data!$G$3:$G$19</c:f>
              <c:numCache>
                <c:formatCode>"£"#,##0.00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0-82FF-42A6-855D-E41B7D6044BA}"/>
            </c:ext>
          </c:extLst>
        </c:ser>
        <c:ser>
          <c:idx val="1"/>
          <c:order val="1"/>
          <c:tx>
            <c:strRef>
              <c:f>Data!$H$2</c:f>
              <c:strCache>
                <c:ptCount val="1"/>
                <c:pt idx="0">
                  <c:v>Average UK student (where data is available)</c:v>
                </c:pt>
              </c:strCache>
            </c:strRef>
          </c:tx>
          <c:spPr>
            <a:solidFill>
              <a:schemeClr val="accent5"/>
            </a:solidFill>
            <a:ln>
              <a:solidFill>
                <a:schemeClr val="accent5"/>
              </a:solidFill>
            </a:ln>
            <a:effectLst/>
          </c:spPr>
          <c:invertIfNegative val="0"/>
          <c:cat>
            <c:strRef>
              <c:f>Data!$F$3:$F$19</c:f>
              <c:strCache>
                <c:ptCount val="17"/>
                <c:pt idx="0">
                  <c:v>Accommodation</c:v>
                </c:pt>
                <c:pt idx="1">
                  <c:v>Household bills</c:v>
                </c:pt>
                <c:pt idx="2">
                  <c:v>Groceries</c:v>
                </c:pt>
                <c:pt idx="3">
                  <c:v>Transport</c:v>
                </c:pt>
                <c:pt idx="4">
                  <c:v>Mobile phone contract</c:v>
                </c:pt>
                <c:pt idx="5">
                  <c:v>Health and wellbeing</c:v>
                </c:pt>
                <c:pt idx="6">
                  <c:v>Childcare costs</c:v>
                </c:pt>
                <c:pt idx="7">
                  <c:v>Course materials</c:v>
                </c:pt>
                <c:pt idx="8">
                  <c:v>Subscriptions</c:v>
                </c:pt>
                <c:pt idx="9">
                  <c:v>Takeaways and eating out</c:v>
                </c:pt>
                <c:pt idx="10">
                  <c:v>Going out, entertainment and leisure</c:v>
                </c:pt>
                <c:pt idx="11">
                  <c:v>Clothes and shopping</c:v>
                </c:pt>
                <c:pt idx="12">
                  <c:v>Beauty and hair treatments</c:v>
                </c:pt>
                <c:pt idx="13">
                  <c:v>Holidays and events</c:v>
                </c:pt>
                <c:pt idx="14">
                  <c:v>Gifts and charity donations</c:v>
                </c:pt>
                <c:pt idx="15">
                  <c:v>Savings</c:v>
                </c:pt>
                <c:pt idx="16">
                  <c:v>Other</c:v>
                </c:pt>
              </c:strCache>
            </c:strRef>
          </c:cat>
          <c:val>
            <c:numRef>
              <c:f>Data!$H$3:$H$19</c:f>
              <c:numCache>
                <c:formatCode>"£"#,##0.00</c:formatCode>
                <c:ptCount val="17"/>
                <c:pt idx="0">
                  <c:v>540</c:v>
                </c:pt>
                <c:pt idx="1">
                  <c:v>76</c:v>
                </c:pt>
                <c:pt idx="2">
                  <c:v>144</c:v>
                </c:pt>
                <c:pt idx="3">
                  <c:v>65</c:v>
                </c:pt>
                <c:pt idx="4">
                  <c:v>16</c:v>
                </c:pt>
                <c:pt idx="5">
                  <c:v>22</c:v>
                </c:pt>
                <c:pt idx="7">
                  <c:v>18</c:v>
                </c:pt>
                <c:pt idx="9">
                  <c:v>48</c:v>
                </c:pt>
                <c:pt idx="10">
                  <c:v>51</c:v>
                </c:pt>
                <c:pt idx="11">
                  <c:v>32</c:v>
                </c:pt>
                <c:pt idx="13">
                  <c:v>29</c:v>
                </c:pt>
                <c:pt idx="14">
                  <c:v>14</c:v>
                </c:pt>
                <c:pt idx="16">
                  <c:v>16</c:v>
                </c:pt>
              </c:numCache>
            </c:numRef>
          </c:val>
          <c:extLst>
            <c:ext xmlns:c16="http://schemas.microsoft.com/office/drawing/2014/chart" uri="{C3380CC4-5D6E-409C-BE32-E72D297353CC}">
              <c16:uniqueId val="{00000001-82FF-42A6-855D-E41B7D6044BA}"/>
            </c:ext>
          </c:extLst>
        </c:ser>
        <c:dLbls>
          <c:showLegendKey val="0"/>
          <c:showVal val="0"/>
          <c:showCatName val="0"/>
          <c:showSerName val="0"/>
          <c:showPercent val="0"/>
          <c:showBubbleSize val="0"/>
        </c:dLbls>
        <c:gapWidth val="182"/>
        <c:axId val="328613216"/>
        <c:axId val="328611296"/>
      </c:barChart>
      <c:catAx>
        <c:axId val="32861321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8611296"/>
        <c:crosses val="autoZero"/>
        <c:auto val="1"/>
        <c:lblAlgn val="ctr"/>
        <c:lblOffset val="100"/>
        <c:noMultiLvlLbl val="0"/>
      </c:catAx>
      <c:valAx>
        <c:axId val="328611296"/>
        <c:scaling>
          <c:orientation val="minMax"/>
        </c:scaling>
        <c:delete val="0"/>
        <c:axPos val="b"/>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86132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Data!$C$2</c:f>
              <c:strCache>
                <c:ptCount val="1"/>
                <c:pt idx="0">
                  <c:v>You</c:v>
                </c:pt>
              </c:strCache>
            </c:strRef>
          </c:tx>
          <c:spPr>
            <a:solidFill>
              <a:srgbClr val="47AE65"/>
            </a:solidFill>
            <a:ln>
              <a:solidFill>
                <a:srgbClr val="47AE65"/>
              </a:solidFill>
            </a:ln>
            <a:effectLst/>
          </c:spPr>
          <c:invertIfNegative val="0"/>
          <c:cat>
            <c:strRef>
              <c:f>Data!$B$3:$B$7</c:f>
              <c:strCache>
                <c:ptCount val="5"/>
                <c:pt idx="0">
                  <c:v>Student loan</c:v>
                </c:pt>
                <c:pt idx="1">
                  <c:v>Bursaries, scholarships and grants</c:v>
                </c:pt>
                <c:pt idx="2">
                  <c:v>Job income</c:v>
                </c:pt>
                <c:pt idx="3">
                  <c:v>Family contributions and gifts</c:v>
                </c:pt>
                <c:pt idx="4">
                  <c:v>Other income</c:v>
                </c:pt>
              </c:strCache>
            </c:strRef>
          </c:cat>
          <c:val>
            <c:numRef>
              <c:f>Data!$C$3:$C$7</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FBC4-44AA-99E7-A0B7788107AE}"/>
            </c:ext>
          </c:extLst>
        </c:ser>
        <c:ser>
          <c:idx val="1"/>
          <c:order val="1"/>
          <c:tx>
            <c:strRef>
              <c:f>Data!$D$2</c:f>
              <c:strCache>
                <c:ptCount val="1"/>
                <c:pt idx="0">
                  <c:v>Average UK student (where data is available)</c:v>
                </c:pt>
              </c:strCache>
            </c:strRef>
          </c:tx>
          <c:spPr>
            <a:solidFill>
              <a:schemeClr val="accent5"/>
            </a:solidFill>
            <a:ln>
              <a:noFill/>
            </a:ln>
            <a:effectLst/>
          </c:spPr>
          <c:invertIfNegative val="0"/>
          <c:cat>
            <c:strRef>
              <c:f>Data!$B$3:$B$7</c:f>
              <c:strCache>
                <c:ptCount val="5"/>
                <c:pt idx="0">
                  <c:v>Student loan</c:v>
                </c:pt>
                <c:pt idx="1">
                  <c:v>Bursaries, scholarships and grants</c:v>
                </c:pt>
                <c:pt idx="2">
                  <c:v>Job income</c:v>
                </c:pt>
                <c:pt idx="3">
                  <c:v>Family contributions and gifts</c:v>
                </c:pt>
                <c:pt idx="4">
                  <c:v>Other income</c:v>
                </c:pt>
              </c:strCache>
            </c:strRef>
          </c:cat>
          <c:val>
            <c:numRef>
              <c:f>Data!$D$3:$D$7</c:f>
              <c:numCache>
                <c:formatCode>"£"#,##0.00</c:formatCode>
                <c:ptCount val="5"/>
                <c:pt idx="0">
                  <c:v>600</c:v>
                </c:pt>
                <c:pt idx="2">
                  <c:v>507</c:v>
                </c:pt>
                <c:pt idx="3">
                  <c:v>171</c:v>
                </c:pt>
              </c:numCache>
            </c:numRef>
          </c:val>
          <c:extLst>
            <c:ext xmlns:c16="http://schemas.microsoft.com/office/drawing/2014/chart" uri="{C3380CC4-5D6E-409C-BE32-E72D297353CC}">
              <c16:uniqueId val="{00000001-FBC4-44AA-99E7-A0B7788107AE}"/>
            </c:ext>
          </c:extLst>
        </c:ser>
        <c:dLbls>
          <c:showLegendKey val="0"/>
          <c:showVal val="0"/>
          <c:showCatName val="0"/>
          <c:showSerName val="0"/>
          <c:showPercent val="0"/>
          <c:showBubbleSize val="0"/>
        </c:dLbls>
        <c:gapWidth val="182"/>
        <c:axId val="330906144"/>
        <c:axId val="2021546192"/>
      </c:barChart>
      <c:catAx>
        <c:axId val="33090614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21546192"/>
        <c:crosses val="autoZero"/>
        <c:auto val="1"/>
        <c:lblAlgn val="ctr"/>
        <c:lblOffset val="100"/>
        <c:noMultiLvlLbl val="0"/>
      </c:catAx>
      <c:valAx>
        <c:axId val="2021546192"/>
        <c:scaling>
          <c:orientation val="minMax"/>
        </c:scaling>
        <c:delete val="0"/>
        <c:axPos val="b"/>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09061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228600</xdr:colOff>
      <xdr:row>12</xdr:row>
      <xdr:rowOff>66674</xdr:rowOff>
    </xdr:from>
    <xdr:to>
      <xdr:col>5</xdr:col>
      <xdr:colOff>4248150</xdr:colOff>
      <xdr:row>15</xdr:row>
      <xdr:rowOff>352425</xdr:rowOff>
    </xdr:to>
    <xdr:graphicFrame macro="">
      <xdr:nvGraphicFramePr>
        <xdr:cNvPr id="12" name="Chart 11" descr="Chart showing expected income against expected expenditure across the year.">
          <a:extLst>
            <a:ext uri="{FF2B5EF4-FFF2-40B4-BE49-F238E27FC236}">
              <a16:creationId xmlns:a16="http://schemas.microsoft.com/office/drawing/2014/main" id="{B6F6F08C-BAB8-4F51-9640-9BFB8ADDD6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238123</xdr:colOff>
      <xdr:row>18</xdr:row>
      <xdr:rowOff>238124</xdr:rowOff>
    </xdr:from>
    <xdr:to>
      <xdr:col>10</xdr:col>
      <xdr:colOff>923924</xdr:colOff>
      <xdr:row>23</xdr:row>
      <xdr:rowOff>2305049</xdr:rowOff>
    </xdr:to>
    <xdr:graphicFrame macro="">
      <xdr:nvGraphicFramePr>
        <xdr:cNvPr id="18" name="Chart 17" descr="Chart comparing expected expenditure on various categories against average student spend on each category.">
          <a:extLst>
            <a:ext uri="{FF2B5EF4-FFF2-40B4-BE49-F238E27FC236}">
              <a16:creationId xmlns:a16="http://schemas.microsoft.com/office/drawing/2014/main" id="{A52630AB-C9C2-4036-A224-AE7A77998A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323849</xdr:colOff>
      <xdr:row>23</xdr:row>
      <xdr:rowOff>123823</xdr:rowOff>
    </xdr:from>
    <xdr:to>
      <xdr:col>5</xdr:col>
      <xdr:colOff>4076700</xdr:colOff>
      <xdr:row>24</xdr:row>
      <xdr:rowOff>9525</xdr:rowOff>
    </xdr:to>
    <xdr:graphicFrame macro="">
      <xdr:nvGraphicFramePr>
        <xdr:cNvPr id="2" name="Chart 1" descr="Chart comparing expected income across various categories against average student income for each category.">
          <a:extLst>
            <a:ext uri="{FF2B5EF4-FFF2-40B4-BE49-F238E27FC236}">
              <a16:creationId xmlns:a16="http://schemas.microsoft.com/office/drawing/2014/main" id="{666F9AB9-C065-4846-BBC7-AF1C54DE4F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cc21\Downloads\Keele%20University%20Student%20Budget%20Planner%202023%20(1).xlsx" TargetMode="External"/><Relationship Id="rId1" Type="http://schemas.openxmlformats.org/officeDocument/2006/relationships/externalLinkPath" Target="Keele%20University%20Student%20Budget%20Planner%202023%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Your Budget Overview"/>
      <sheetName val="Your Student Budget Plan"/>
      <sheetName val="(Example Budget Plan)"/>
      <sheetName val="Data"/>
    </sheetNames>
    <sheetDataSet>
      <sheetData sheetId="0"/>
      <sheetData sheetId="1">
        <row r="16">
          <cell r="P16">
            <v>0</v>
          </cell>
        </row>
        <row r="17">
          <cell r="P17">
            <v>0</v>
          </cell>
        </row>
        <row r="18">
          <cell r="P18">
            <v>0</v>
          </cell>
        </row>
        <row r="19">
          <cell r="P19">
            <v>0</v>
          </cell>
        </row>
        <row r="20">
          <cell r="P20">
            <v>0</v>
          </cell>
        </row>
        <row r="24">
          <cell r="P24">
            <v>0</v>
          </cell>
        </row>
        <row r="25">
          <cell r="P25">
            <v>0</v>
          </cell>
        </row>
        <row r="26">
          <cell r="P26">
            <v>0</v>
          </cell>
        </row>
        <row r="27">
          <cell r="P27">
            <v>0</v>
          </cell>
        </row>
        <row r="28">
          <cell r="P28">
            <v>0</v>
          </cell>
        </row>
        <row r="29">
          <cell r="P29">
            <v>0</v>
          </cell>
        </row>
        <row r="30">
          <cell r="P30">
            <v>0</v>
          </cell>
        </row>
        <row r="31">
          <cell r="P31">
            <v>0</v>
          </cell>
        </row>
        <row r="35">
          <cell r="P35">
            <v>0</v>
          </cell>
        </row>
        <row r="36">
          <cell r="P36">
            <v>0</v>
          </cell>
        </row>
        <row r="37">
          <cell r="P37">
            <v>0</v>
          </cell>
        </row>
        <row r="38">
          <cell r="P38">
            <v>0</v>
          </cell>
        </row>
        <row r="39">
          <cell r="P39">
            <v>0</v>
          </cell>
        </row>
        <row r="40">
          <cell r="P40">
            <v>0</v>
          </cell>
        </row>
        <row r="41">
          <cell r="P41">
            <v>0</v>
          </cell>
        </row>
        <row r="42">
          <cell r="P42">
            <v>0</v>
          </cell>
        </row>
        <row r="43">
          <cell r="P43">
            <v>0</v>
          </cell>
        </row>
      </sheetData>
      <sheetData sheetId="2"/>
      <sheetData sheetId="3"/>
    </sheetDataSet>
  </externalBook>
</externalLink>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81D3A-48E6-4A9F-8BB3-FFC700421A11}">
  <sheetPr>
    <tabColor rgb="FF47AE65"/>
  </sheetPr>
  <dimension ref="B2:K26"/>
  <sheetViews>
    <sheetView tabSelected="1" workbookViewId="0">
      <selection activeCell="J5" sqref="J5"/>
    </sheetView>
  </sheetViews>
  <sheetFormatPr defaultColWidth="15.7109375" defaultRowHeight="15" x14ac:dyDescent="0.25"/>
  <cols>
    <col min="1" max="1" width="3.28515625" style="1" customWidth="1"/>
    <col min="2" max="2" width="2.140625" style="1" customWidth="1"/>
    <col min="3" max="3" width="57.140625" style="1" customWidth="1"/>
    <col min="4" max="4" width="3.5703125" style="1" customWidth="1"/>
    <col min="5" max="5" width="2.140625" style="1" customWidth="1"/>
    <col min="6" max="6" width="64.28515625" style="1" customWidth="1"/>
    <col min="7" max="7" width="3.5703125" style="1" customWidth="1"/>
    <col min="8" max="8" width="2.140625" style="1" customWidth="1"/>
    <col min="9" max="9" width="31.5703125" style="1" customWidth="1"/>
    <col min="10" max="10" width="77.85546875" style="1" customWidth="1"/>
    <col min="11" max="11" width="15.5703125" style="1" customWidth="1"/>
    <col min="12" max="16384" width="15.7109375" style="1"/>
  </cols>
  <sheetData>
    <row r="2" spans="2:11" ht="36" thickBot="1" x14ac:dyDescent="0.55000000000000004">
      <c r="B2" s="23" t="s">
        <v>85</v>
      </c>
      <c r="C2" s="23"/>
      <c r="E2" s="7"/>
      <c r="F2" s="7"/>
      <c r="G2" s="22"/>
      <c r="H2" s="22"/>
      <c r="I2" s="38" t="s">
        <v>0</v>
      </c>
      <c r="J2" s="38"/>
      <c r="K2" s="14" t="s">
        <v>86</v>
      </c>
    </row>
    <row r="3" spans="2:11" ht="15.75" thickTop="1" x14ac:dyDescent="0.25">
      <c r="D3" s="6"/>
      <c r="J3" s="6"/>
    </row>
    <row r="4" spans="2:11" ht="23.25" x14ac:dyDescent="0.35">
      <c r="B4" s="2"/>
      <c r="C4" s="15" t="s">
        <v>1</v>
      </c>
      <c r="E4" s="2"/>
      <c r="F4" s="15" t="s">
        <v>2</v>
      </c>
      <c r="H4" s="2"/>
      <c r="I4" s="15" t="s">
        <v>3</v>
      </c>
      <c r="J4" s="9"/>
      <c r="K4" s="3"/>
    </row>
    <row r="5" spans="2:11" ht="57" customHeight="1" x14ac:dyDescent="0.55000000000000004">
      <c r="B5" s="2"/>
      <c r="C5" s="21">
        <f>'Your Student Budget Plan'!P7</f>
        <v>0</v>
      </c>
      <c r="E5" s="2"/>
      <c r="F5" s="21">
        <f>'Your Student Budget Plan'!P8</f>
        <v>0</v>
      </c>
      <c r="H5" s="2"/>
      <c r="I5" s="21" t="str">
        <f>IF(C5=F5, "PERFECTLY BALANCED", IF(C5&gt;F5, "IN SURPLUS", "NOT BALANCED"))</f>
        <v>PERFECTLY BALANCED</v>
      </c>
      <c r="J5" s="9"/>
      <c r="K5" s="3"/>
    </row>
    <row r="6" spans="2:11" ht="23.25" x14ac:dyDescent="0.35">
      <c r="B6" s="2"/>
      <c r="C6" s="15"/>
      <c r="E6" s="2"/>
      <c r="F6" s="15"/>
      <c r="H6" s="2"/>
      <c r="I6" s="15"/>
      <c r="J6" s="9"/>
      <c r="K6" s="3"/>
    </row>
    <row r="7" spans="2:11" ht="23.25" x14ac:dyDescent="0.35">
      <c r="B7" s="2"/>
      <c r="C7" s="15" t="s">
        <v>4</v>
      </c>
      <c r="E7" s="2"/>
      <c r="F7" s="15" t="s">
        <v>5</v>
      </c>
      <c r="H7" s="2"/>
      <c r="I7" s="15" t="s">
        <v>6</v>
      </c>
      <c r="J7" s="9"/>
      <c r="K7" s="3"/>
    </row>
    <row r="8" spans="2:11" ht="44.25" x14ac:dyDescent="0.55000000000000004">
      <c r="B8" s="2"/>
      <c r="C8" s="21">
        <f>C5/12</f>
        <v>0</v>
      </c>
      <c r="E8" s="2"/>
      <c r="F8" s="21">
        <f>F5/12</f>
        <v>0</v>
      </c>
      <c r="H8" s="2"/>
      <c r="I8" s="39" t="str">
        <f>VLOOKUP(I5, Data!C23:D25, 2, FALSE)</f>
        <v>Your budget is perfectly balanced, which means that you should have enough income to exactly match your expenditure across the year. You might want to consider ways to increase your income to ensure that you have money available if you experience any unforeseen emergencies. If you have any questions or need help, please contact the Financial Support Team at student.services@keele.ac.uk for support.</v>
      </c>
      <c r="J8" s="39"/>
      <c r="K8" s="3"/>
    </row>
    <row r="9" spans="2:11" ht="30" customHeight="1" x14ac:dyDescent="0.25">
      <c r="B9" s="2"/>
      <c r="C9" s="3"/>
      <c r="E9" s="2"/>
      <c r="F9" s="3"/>
      <c r="H9" s="2"/>
      <c r="I9" s="39"/>
      <c r="J9" s="39"/>
      <c r="K9" s="3"/>
    </row>
    <row r="10" spans="2:11" x14ac:dyDescent="0.25">
      <c r="B10" s="2"/>
      <c r="C10" s="3"/>
      <c r="E10" s="2"/>
      <c r="F10" s="3"/>
      <c r="H10" s="2"/>
      <c r="I10" s="3"/>
      <c r="J10" s="9"/>
      <c r="K10" s="3"/>
    </row>
    <row r="12" spans="2:11" ht="23.25" x14ac:dyDescent="0.35">
      <c r="B12" s="2"/>
      <c r="C12" s="15" t="s">
        <v>7</v>
      </c>
      <c r="D12" s="3"/>
      <c r="E12" s="3"/>
      <c r="F12" s="3"/>
      <c r="H12" s="2"/>
      <c r="I12" s="15" t="s">
        <v>8</v>
      </c>
      <c r="J12" s="3"/>
      <c r="K12" s="3"/>
    </row>
    <row r="13" spans="2:11" ht="64.5" customHeight="1" x14ac:dyDescent="0.4">
      <c r="B13" s="2"/>
      <c r="C13" s="28"/>
      <c r="D13" s="3"/>
      <c r="E13" s="3"/>
      <c r="F13" s="3"/>
      <c r="H13" s="2"/>
      <c r="I13" s="39" t="s">
        <v>84</v>
      </c>
      <c r="J13" s="39"/>
      <c r="K13" s="3"/>
    </row>
    <row r="14" spans="2:11" ht="15.75" customHeight="1" x14ac:dyDescent="0.4">
      <c r="B14" s="2"/>
      <c r="C14" s="28"/>
      <c r="D14" s="3"/>
      <c r="E14" s="3"/>
      <c r="F14" s="3"/>
      <c r="H14" s="2"/>
      <c r="I14" s="3"/>
      <c r="J14" s="3"/>
      <c r="K14" s="3"/>
    </row>
    <row r="15" spans="2:11" ht="30" customHeight="1" x14ac:dyDescent="0.4">
      <c r="B15" s="2"/>
      <c r="C15" s="28"/>
      <c r="D15" s="3"/>
      <c r="E15" s="3"/>
      <c r="F15" s="3"/>
      <c r="H15" s="2"/>
      <c r="I15" s="40" t="str">
        <f>IF(F8=1104,"You are spending the same as the average UK student.",IF(F8&gt;1104,"You are spending more than the average UK student.","You are spending less than the average UK student."))</f>
        <v>You are spending less than the average UK student.</v>
      </c>
      <c r="J15" s="40"/>
      <c r="K15" s="3"/>
    </row>
    <row r="16" spans="2:11" ht="33.75" customHeight="1" x14ac:dyDescent="0.4">
      <c r="B16" s="2"/>
      <c r="C16" s="28"/>
      <c r="D16" s="3"/>
      <c r="E16" s="3"/>
      <c r="F16" s="3"/>
      <c r="H16" s="2"/>
      <c r="I16" s="41" t="s">
        <v>9</v>
      </c>
      <c r="J16" s="41"/>
      <c r="K16" s="3"/>
    </row>
    <row r="18" spans="2:11" ht="23.25" x14ac:dyDescent="0.35">
      <c r="B18" s="2"/>
      <c r="C18" s="15" t="s">
        <v>74</v>
      </c>
      <c r="D18" s="3"/>
      <c r="E18" s="3"/>
      <c r="F18" s="3"/>
      <c r="H18" s="2"/>
      <c r="I18" s="15" t="s">
        <v>10</v>
      </c>
      <c r="J18" s="3"/>
      <c r="K18" s="3"/>
    </row>
    <row r="19" spans="2:11" ht="63" customHeight="1" x14ac:dyDescent="0.4">
      <c r="B19" s="2"/>
      <c r="C19" s="43" t="str" cm="1">
        <f t="array" ref="C19">IF(I5="NOT BALANCED", Data!H25, IF(OR('Your Student Budget Plan'!D12:O12&lt;0), Data!H24, Data!H23))</f>
        <v>It can often be more difficult for students to plan a budget as most funding sources (such as Student Finance) are not paid in regular instalments.
If you stick to your budget, you should have a positive balance throughout the year. This is fantastic!</v>
      </c>
      <c r="D19" s="43"/>
      <c r="E19" s="43"/>
      <c r="F19" s="43"/>
      <c r="H19" s="2"/>
      <c r="I19" s="28"/>
      <c r="J19" s="3"/>
      <c r="K19" s="3"/>
    </row>
    <row r="20" spans="2:11" x14ac:dyDescent="0.25">
      <c r="B20" s="2"/>
      <c r="C20" s="43"/>
      <c r="D20" s="43"/>
      <c r="E20" s="43"/>
      <c r="F20" s="43"/>
      <c r="H20" s="2"/>
      <c r="I20" s="30"/>
      <c r="J20" s="30"/>
      <c r="K20" s="30"/>
    </row>
    <row r="21" spans="2:11" ht="29.25" customHeight="1" x14ac:dyDescent="0.4">
      <c r="B21" s="2"/>
      <c r="C21" s="28"/>
      <c r="D21" s="3"/>
      <c r="E21" s="3"/>
      <c r="F21" s="3"/>
      <c r="H21" s="2"/>
      <c r="I21" s="28"/>
      <c r="J21" s="3"/>
      <c r="K21" s="3"/>
    </row>
    <row r="22" spans="2:11" ht="15" customHeight="1" x14ac:dyDescent="0.25">
      <c r="H22" s="2"/>
      <c r="I22" s="29"/>
      <c r="J22" s="29"/>
      <c r="K22" s="29"/>
    </row>
    <row r="23" spans="2:11" ht="23.25" x14ac:dyDescent="0.35">
      <c r="B23" s="2"/>
      <c r="C23" s="15" t="s">
        <v>75</v>
      </c>
      <c r="D23" s="3"/>
      <c r="E23" s="3"/>
      <c r="F23" s="3"/>
      <c r="H23" s="2"/>
      <c r="I23" s="29"/>
      <c r="J23" s="29"/>
      <c r="K23" s="29"/>
    </row>
    <row r="24" spans="2:11" ht="182.25" customHeight="1" x14ac:dyDescent="0.4">
      <c r="B24" s="2"/>
      <c r="C24" s="28"/>
      <c r="D24" s="3"/>
      <c r="E24" s="3"/>
      <c r="F24" s="3"/>
      <c r="H24" s="2"/>
      <c r="I24" s="42"/>
      <c r="J24" s="42"/>
      <c r="K24" s="42"/>
    </row>
    <row r="25" spans="2:11" x14ac:dyDescent="0.25">
      <c r="B25" s="2"/>
      <c r="C25" s="42" t="s">
        <v>83</v>
      </c>
      <c r="D25" s="42"/>
      <c r="E25" s="42"/>
      <c r="F25" s="42"/>
      <c r="H25" s="2"/>
      <c r="I25" s="42" t="s">
        <v>83</v>
      </c>
      <c r="J25" s="42"/>
      <c r="K25" s="42"/>
    </row>
    <row r="26" spans="2:11" ht="15" customHeight="1" x14ac:dyDescent="0.4">
      <c r="B26" s="2"/>
      <c r="C26" s="28"/>
      <c r="D26" s="3"/>
      <c r="E26" s="3"/>
      <c r="F26" s="3"/>
      <c r="H26" s="2"/>
      <c r="I26" s="42"/>
      <c r="J26" s="42"/>
      <c r="K26" s="42"/>
    </row>
  </sheetData>
  <sheetProtection sheet="1" objects="1" scenarios="1"/>
  <mergeCells count="10">
    <mergeCell ref="C25:F25"/>
    <mergeCell ref="I25:K25"/>
    <mergeCell ref="I26:K26"/>
    <mergeCell ref="I24:K24"/>
    <mergeCell ref="C19:F20"/>
    <mergeCell ref="I2:J2"/>
    <mergeCell ref="I8:J9"/>
    <mergeCell ref="I13:J13"/>
    <mergeCell ref="I15:J15"/>
    <mergeCell ref="I16:J16"/>
  </mergeCells>
  <conditionalFormatting sqref="I5">
    <cfRule type="cellIs" dxfId="4" priority="1" operator="equal">
      <formula>"PERFECTLY BALANCED"</formula>
    </cfRule>
    <cfRule type="cellIs" dxfId="3" priority="2" operator="equal">
      <formula>"IN SURPLUS"</formula>
    </cfRule>
    <cfRule type="cellIs" dxfId="2" priority="3" operator="equal">
      <formula>"NOT BALANCED"</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98526-D09D-48AC-B4FA-7B7D41572E11}">
  <sheetPr>
    <tabColor rgb="FF271E3D"/>
  </sheetPr>
  <dimension ref="B2:Q44"/>
  <sheetViews>
    <sheetView workbookViewId="0">
      <pane ySplit="4" topLeftCell="A5" activePane="bottomLeft" state="frozen"/>
      <selection pane="bottomLeft" activeCell="H13" sqref="H13"/>
    </sheetView>
  </sheetViews>
  <sheetFormatPr defaultColWidth="15.7109375" defaultRowHeight="15" x14ac:dyDescent="0.25"/>
  <cols>
    <col min="1" max="1" width="3.28515625" style="1" customWidth="1"/>
    <col min="2" max="2" width="2.140625" style="1" customWidth="1"/>
    <col min="3" max="3" width="38.5703125" style="1" bestFit="1" customWidth="1"/>
    <col min="4" max="16384" width="15.7109375" style="1"/>
  </cols>
  <sheetData>
    <row r="2" spans="2:17" ht="36" thickBot="1" x14ac:dyDescent="0.55000000000000004">
      <c r="B2" s="23" t="s">
        <v>11</v>
      </c>
      <c r="C2" s="23"/>
      <c r="D2" s="23"/>
      <c r="E2" s="23"/>
      <c r="F2" s="23"/>
      <c r="H2" s="7"/>
      <c r="I2" s="7"/>
      <c r="J2" s="7"/>
      <c r="K2" s="38" t="s">
        <v>0</v>
      </c>
      <c r="L2" s="38"/>
      <c r="M2" s="38"/>
      <c r="N2" s="38"/>
      <c r="O2" s="38"/>
      <c r="P2" s="38"/>
      <c r="Q2" s="14" t="s">
        <v>86</v>
      </c>
    </row>
    <row r="3" spans="2:17" ht="15.75" thickTop="1" x14ac:dyDescent="0.25">
      <c r="G3" s="6"/>
      <c r="O3" s="6"/>
      <c r="P3" s="6"/>
    </row>
    <row r="4" spans="2:17" ht="21" x14ac:dyDescent="0.35">
      <c r="D4" s="11" t="s">
        <v>12</v>
      </c>
      <c r="E4" s="11" t="s">
        <v>13</v>
      </c>
      <c r="F4" s="11" t="s">
        <v>14</v>
      </c>
      <c r="G4" s="11" t="s">
        <v>15</v>
      </c>
      <c r="H4" s="11" t="s">
        <v>16</v>
      </c>
      <c r="I4" s="11" t="s">
        <v>17</v>
      </c>
      <c r="J4" s="11" t="s">
        <v>18</v>
      </c>
      <c r="K4" s="11" t="s">
        <v>19</v>
      </c>
      <c r="L4" s="11" t="s">
        <v>20</v>
      </c>
      <c r="M4" s="11" t="s">
        <v>21</v>
      </c>
      <c r="N4" s="11" t="s">
        <v>22</v>
      </c>
      <c r="O4" s="11" t="s">
        <v>23</v>
      </c>
      <c r="P4" s="12" t="s">
        <v>24</v>
      </c>
    </row>
    <row r="5" spans="2:17" ht="8.25" customHeight="1" x14ac:dyDescent="0.35">
      <c r="D5" s="11"/>
      <c r="E5" s="11"/>
      <c r="F5" s="11"/>
      <c r="G5" s="11"/>
      <c r="H5" s="11"/>
      <c r="I5" s="11"/>
      <c r="J5" s="11"/>
      <c r="K5" s="11"/>
      <c r="L5" s="11"/>
      <c r="M5" s="11"/>
      <c r="N5" s="11"/>
      <c r="O5" s="11"/>
      <c r="P5" s="12"/>
    </row>
    <row r="6" spans="2:17" x14ac:dyDescent="0.25">
      <c r="B6" s="2"/>
      <c r="C6" s="5" t="s">
        <v>25</v>
      </c>
      <c r="D6" s="9"/>
      <c r="E6" s="9"/>
      <c r="F6" s="9"/>
      <c r="G6" s="9"/>
      <c r="H6" s="9"/>
      <c r="I6" s="9"/>
      <c r="J6" s="9"/>
      <c r="K6" s="9"/>
      <c r="L6" s="9"/>
      <c r="M6" s="9"/>
      <c r="N6" s="9"/>
      <c r="O6" s="9"/>
      <c r="P6" s="9"/>
      <c r="Q6" s="3"/>
    </row>
    <row r="7" spans="2:17" x14ac:dyDescent="0.25">
      <c r="B7" s="2"/>
      <c r="C7" s="3" t="s">
        <v>26</v>
      </c>
      <c r="D7" s="10">
        <f>D21</f>
        <v>0</v>
      </c>
      <c r="E7" s="10">
        <f t="shared" ref="E7:O7" si="0">E21</f>
        <v>0</v>
      </c>
      <c r="F7" s="10">
        <f t="shared" si="0"/>
        <v>0</v>
      </c>
      <c r="G7" s="10">
        <f t="shared" si="0"/>
        <v>0</v>
      </c>
      <c r="H7" s="10">
        <f t="shared" si="0"/>
        <v>0</v>
      </c>
      <c r="I7" s="10">
        <f t="shared" si="0"/>
        <v>0</v>
      </c>
      <c r="J7" s="10">
        <f t="shared" si="0"/>
        <v>0</v>
      </c>
      <c r="K7" s="10">
        <f t="shared" si="0"/>
        <v>0</v>
      </c>
      <c r="L7" s="10">
        <f t="shared" si="0"/>
        <v>0</v>
      </c>
      <c r="M7" s="10">
        <f t="shared" si="0"/>
        <v>0</v>
      </c>
      <c r="N7" s="10">
        <f t="shared" si="0"/>
        <v>0</v>
      </c>
      <c r="O7" s="10">
        <f t="shared" si="0"/>
        <v>0</v>
      </c>
      <c r="P7" s="10">
        <f>SUM(D7:O7)</f>
        <v>0</v>
      </c>
      <c r="Q7" s="3"/>
    </row>
    <row r="8" spans="2:17" x14ac:dyDescent="0.25">
      <c r="B8" s="2"/>
      <c r="C8" s="3" t="s">
        <v>27</v>
      </c>
      <c r="D8" s="10">
        <f>D32+D44</f>
        <v>0</v>
      </c>
      <c r="E8" s="10">
        <f t="shared" ref="E8:O8" si="1">E32+E44</f>
        <v>0</v>
      </c>
      <c r="F8" s="10">
        <f t="shared" si="1"/>
        <v>0</v>
      </c>
      <c r="G8" s="10">
        <f t="shared" si="1"/>
        <v>0</v>
      </c>
      <c r="H8" s="10">
        <f t="shared" si="1"/>
        <v>0</v>
      </c>
      <c r="I8" s="10">
        <f t="shared" si="1"/>
        <v>0</v>
      </c>
      <c r="J8" s="10">
        <f t="shared" si="1"/>
        <v>0</v>
      </c>
      <c r="K8" s="10">
        <f t="shared" si="1"/>
        <v>0</v>
      </c>
      <c r="L8" s="10">
        <f t="shared" si="1"/>
        <v>0</v>
      </c>
      <c r="M8" s="10">
        <f t="shared" si="1"/>
        <v>0</v>
      </c>
      <c r="N8" s="10">
        <f t="shared" si="1"/>
        <v>0</v>
      </c>
      <c r="O8" s="10">
        <f t="shared" si="1"/>
        <v>0</v>
      </c>
      <c r="P8" s="10">
        <f>SUM(D8:O8)</f>
        <v>0</v>
      </c>
      <c r="Q8" s="3"/>
    </row>
    <row r="9" spans="2:17" x14ac:dyDescent="0.25">
      <c r="B9" s="2"/>
      <c r="C9" s="3" t="s">
        <v>28</v>
      </c>
      <c r="D9" s="10">
        <f>D7-D8</f>
        <v>0</v>
      </c>
      <c r="E9" s="10">
        <f t="shared" ref="E9:P9" si="2">E7-E8</f>
        <v>0</v>
      </c>
      <c r="F9" s="10">
        <f t="shared" si="2"/>
        <v>0</v>
      </c>
      <c r="G9" s="10">
        <f t="shared" si="2"/>
        <v>0</v>
      </c>
      <c r="H9" s="10">
        <f t="shared" si="2"/>
        <v>0</v>
      </c>
      <c r="I9" s="10">
        <f t="shared" si="2"/>
        <v>0</v>
      </c>
      <c r="J9" s="10">
        <f t="shared" si="2"/>
        <v>0</v>
      </c>
      <c r="K9" s="10">
        <f t="shared" si="2"/>
        <v>0</v>
      </c>
      <c r="L9" s="10">
        <f t="shared" si="2"/>
        <v>0</v>
      </c>
      <c r="M9" s="10">
        <f t="shared" si="2"/>
        <v>0</v>
      </c>
      <c r="N9" s="10">
        <f t="shared" si="2"/>
        <v>0</v>
      </c>
      <c r="O9" s="10">
        <f t="shared" si="2"/>
        <v>0</v>
      </c>
      <c r="P9" s="10">
        <f t="shared" si="2"/>
        <v>0</v>
      </c>
      <c r="Q9" s="3"/>
    </row>
    <row r="10" spans="2:17" x14ac:dyDescent="0.25">
      <c r="B10" s="2"/>
      <c r="C10" s="3"/>
      <c r="D10" s="10"/>
      <c r="E10" s="10"/>
      <c r="F10" s="10"/>
      <c r="G10" s="10"/>
      <c r="H10" s="10"/>
      <c r="I10" s="10"/>
      <c r="J10" s="10"/>
      <c r="K10" s="10"/>
      <c r="L10" s="10"/>
      <c r="M10" s="10"/>
      <c r="N10" s="10"/>
      <c r="O10" s="10"/>
      <c r="P10" s="10"/>
      <c r="Q10" s="3"/>
    </row>
    <row r="11" spans="2:17" x14ac:dyDescent="0.25">
      <c r="B11" s="2"/>
      <c r="C11" s="3" t="s">
        <v>29</v>
      </c>
      <c r="D11" s="31"/>
      <c r="E11" s="10">
        <f>IF(D13&lt;&gt;0, D13, D12)</f>
        <v>0</v>
      </c>
      <c r="F11" s="10">
        <f t="shared" ref="F11:O11" si="3">IF(E13&lt;&gt;0, E13, E12)</f>
        <v>0</v>
      </c>
      <c r="G11" s="10">
        <f t="shared" si="3"/>
        <v>0</v>
      </c>
      <c r="H11" s="10">
        <f t="shared" si="3"/>
        <v>0</v>
      </c>
      <c r="I11" s="10">
        <f t="shared" si="3"/>
        <v>0</v>
      </c>
      <c r="J11" s="10">
        <f t="shared" si="3"/>
        <v>0</v>
      </c>
      <c r="K11" s="10">
        <f t="shared" si="3"/>
        <v>0</v>
      </c>
      <c r="L11" s="10">
        <f t="shared" si="3"/>
        <v>0</v>
      </c>
      <c r="M11" s="10">
        <f t="shared" si="3"/>
        <v>0</v>
      </c>
      <c r="N11" s="10">
        <f t="shared" si="3"/>
        <v>0</v>
      </c>
      <c r="O11" s="10">
        <f t="shared" si="3"/>
        <v>0</v>
      </c>
      <c r="P11" s="10"/>
      <c r="Q11" s="3"/>
    </row>
    <row r="12" spans="2:17" x14ac:dyDescent="0.25">
      <c r="B12" s="2"/>
      <c r="C12" s="3" t="s">
        <v>30</v>
      </c>
      <c r="D12" s="10">
        <f>D11+D9</f>
        <v>0</v>
      </c>
      <c r="E12" s="10">
        <f t="shared" ref="E12:O12" si="4">E11+E9</f>
        <v>0</v>
      </c>
      <c r="F12" s="10">
        <f t="shared" si="4"/>
        <v>0</v>
      </c>
      <c r="G12" s="10">
        <f t="shared" si="4"/>
        <v>0</v>
      </c>
      <c r="H12" s="10">
        <f t="shared" si="4"/>
        <v>0</v>
      </c>
      <c r="I12" s="10">
        <f t="shared" si="4"/>
        <v>0</v>
      </c>
      <c r="J12" s="10">
        <f t="shared" si="4"/>
        <v>0</v>
      </c>
      <c r="K12" s="10">
        <f t="shared" si="4"/>
        <v>0</v>
      </c>
      <c r="L12" s="10">
        <f t="shared" si="4"/>
        <v>0</v>
      </c>
      <c r="M12" s="10">
        <f t="shared" si="4"/>
        <v>0</v>
      </c>
      <c r="N12" s="10">
        <f t="shared" si="4"/>
        <v>0</v>
      </c>
      <c r="O12" s="10">
        <f t="shared" si="4"/>
        <v>0</v>
      </c>
      <c r="P12" s="10"/>
      <c r="Q12" s="3"/>
    </row>
    <row r="13" spans="2:17" x14ac:dyDescent="0.25">
      <c r="B13" s="2"/>
      <c r="C13" s="3" t="s">
        <v>31</v>
      </c>
      <c r="D13" s="31"/>
      <c r="E13" s="31"/>
      <c r="F13" s="31"/>
      <c r="G13" s="31"/>
      <c r="H13" s="31"/>
      <c r="I13" s="31"/>
      <c r="J13" s="31"/>
      <c r="K13" s="31"/>
      <c r="L13" s="31"/>
      <c r="M13" s="31"/>
      <c r="N13" s="31"/>
      <c r="O13" s="31"/>
      <c r="P13" s="10"/>
      <c r="Q13" s="3"/>
    </row>
    <row r="15" spans="2:17" x14ac:dyDescent="0.25">
      <c r="B15" s="2"/>
      <c r="C15" s="5" t="s">
        <v>32</v>
      </c>
      <c r="D15" s="9"/>
      <c r="E15" s="9"/>
      <c r="F15" s="9"/>
      <c r="G15" s="9"/>
      <c r="H15" s="9"/>
      <c r="I15" s="9"/>
      <c r="J15" s="9"/>
      <c r="K15" s="9"/>
      <c r="L15" s="9"/>
      <c r="M15" s="9"/>
      <c r="N15" s="9"/>
      <c r="O15" s="9"/>
      <c r="P15" s="9"/>
      <c r="Q15" s="3"/>
    </row>
    <row r="16" spans="2:17" x14ac:dyDescent="0.25">
      <c r="B16" s="2"/>
      <c r="C16" s="3" t="s">
        <v>33</v>
      </c>
      <c r="D16" s="32">
        <v>0</v>
      </c>
      <c r="E16" s="32">
        <v>0</v>
      </c>
      <c r="F16" s="32">
        <v>0</v>
      </c>
      <c r="G16" s="32">
        <v>0</v>
      </c>
      <c r="H16" s="32">
        <v>0</v>
      </c>
      <c r="I16" s="32">
        <v>0</v>
      </c>
      <c r="J16" s="32">
        <v>0</v>
      </c>
      <c r="K16" s="32">
        <v>0</v>
      </c>
      <c r="L16" s="32">
        <v>0</v>
      </c>
      <c r="M16" s="32">
        <v>0</v>
      </c>
      <c r="N16" s="32">
        <v>0</v>
      </c>
      <c r="O16" s="32">
        <v>0</v>
      </c>
      <c r="P16" s="10">
        <f>SUM(D16:O16)</f>
        <v>0</v>
      </c>
      <c r="Q16" s="3"/>
    </row>
    <row r="17" spans="2:17" x14ac:dyDescent="0.25">
      <c r="B17" s="2"/>
      <c r="C17" s="3" t="s">
        <v>34</v>
      </c>
      <c r="D17" s="32">
        <v>0</v>
      </c>
      <c r="E17" s="32">
        <v>0</v>
      </c>
      <c r="F17" s="32">
        <v>0</v>
      </c>
      <c r="G17" s="32">
        <v>0</v>
      </c>
      <c r="H17" s="32">
        <v>0</v>
      </c>
      <c r="I17" s="32">
        <v>0</v>
      </c>
      <c r="J17" s="32">
        <v>0</v>
      </c>
      <c r="K17" s="32">
        <v>0</v>
      </c>
      <c r="L17" s="32">
        <v>0</v>
      </c>
      <c r="M17" s="32">
        <v>0</v>
      </c>
      <c r="N17" s="32">
        <v>0</v>
      </c>
      <c r="O17" s="32">
        <v>0</v>
      </c>
      <c r="P17" s="10">
        <f t="shared" ref="P17:P21" si="5">SUM(D17:O17)</f>
        <v>0</v>
      </c>
      <c r="Q17" s="3"/>
    </row>
    <row r="18" spans="2:17" x14ac:dyDescent="0.25">
      <c r="B18" s="2"/>
      <c r="C18" s="3" t="s">
        <v>35</v>
      </c>
      <c r="D18" s="32">
        <v>0</v>
      </c>
      <c r="E18" s="32">
        <v>0</v>
      </c>
      <c r="F18" s="32">
        <v>0</v>
      </c>
      <c r="G18" s="32">
        <v>0</v>
      </c>
      <c r="H18" s="32">
        <v>0</v>
      </c>
      <c r="I18" s="32">
        <v>0</v>
      </c>
      <c r="J18" s="32">
        <v>0</v>
      </c>
      <c r="K18" s="32">
        <v>0</v>
      </c>
      <c r="L18" s="32">
        <v>0</v>
      </c>
      <c r="M18" s="32">
        <v>0</v>
      </c>
      <c r="N18" s="32">
        <v>0</v>
      </c>
      <c r="O18" s="32">
        <v>0</v>
      </c>
      <c r="P18" s="10">
        <f t="shared" si="5"/>
        <v>0</v>
      </c>
      <c r="Q18" s="3"/>
    </row>
    <row r="19" spans="2:17" x14ac:dyDescent="0.25">
      <c r="B19" s="2"/>
      <c r="C19" s="3" t="s">
        <v>36</v>
      </c>
      <c r="D19" s="32">
        <v>0</v>
      </c>
      <c r="E19" s="32">
        <v>0</v>
      </c>
      <c r="F19" s="32">
        <v>0</v>
      </c>
      <c r="G19" s="32">
        <v>0</v>
      </c>
      <c r="H19" s="32">
        <v>0</v>
      </c>
      <c r="I19" s="32">
        <v>0</v>
      </c>
      <c r="J19" s="32">
        <v>0</v>
      </c>
      <c r="K19" s="32">
        <v>0</v>
      </c>
      <c r="L19" s="32">
        <v>0</v>
      </c>
      <c r="M19" s="32">
        <v>0</v>
      </c>
      <c r="N19" s="32">
        <v>0</v>
      </c>
      <c r="O19" s="32">
        <v>0</v>
      </c>
      <c r="P19" s="10">
        <f t="shared" si="5"/>
        <v>0</v>
      </c>
      <c r="Q19" s="3"/>
    </row>
    <row r="20" spans="2:17" x14ac:dyDescent="0.25">
      <c r="B20" s="2"/>
      <c r="C20" s="3" t="s">
        <v>37</v>
      </c>
      <c r="D20" s="32">
        <v>0</v>
      </c>
      <c r="E20" s="32">
        <v>0</v>
      </c>
      <c r="F20" s="32">
        <v>0</v>
      </c>
      <c r="G20" s="32">
        <v>0</v>
      </c>
      <c r="H20" s="32">
        <v>0</v>
      </c>
      <c r="I20" s="32">
        <v>0</v>
      </c>
      <c r="J20" s="32">
        <v>0</v>
      </c>
      <c r="K20" s="32">
        <v>0</v>
      </c>
      <c r="L20" s="32">
        <v>0</v>
      </c>
      <c r="M20" s="32">
        <v>0</v>
      </c>
      <c r="N20" s="32">
        <v>0</v>
      </c>
      <c r="O20" s="32">
        <v>0</v>
      </c>
      <c r="P20" s="10">
        <f t="shared" si="5"/>
        <v>0</v>
      </c>
      <c r="Q20" s="3"/>
    </row>
    <row r="21" spans="2:17" x14ac:dyDescent="0.25">
      <c r="B21" s="2"/>
      <c r="C21" s="4" t="s">
        <v>38</v>
      </c>
      <c r="D21" s="13">
        <f>SUM(D16:D20)</f>
        <v>0</v>
      </c>
      <c r="E21" s="13">
        <f t="shared" ref="E21:O21" si="6">SUM(E16:E20)</f>
        <v>0</v>
      </c>
      <c r="F21" s="13">
        <f t="shared" si="6"/>
        <v>0</v>
      </c>
      <c r="G21" s="13">
        <f t="shared" si="6"/>
        <v>0</v>
      </c>
      <c r="H21" s="13">
        <f t="shared" si="6"/>
        <v>0</v>
      </c>
      <c r="I21" s="13">
        <f t="shared" si="6"/>
        <v>0</v>
      </c>
      <c r="J21" s="13">
        <f t="shared" si="6"/>
        <v>0</v>
      </c>
      <c r="K21" s="13">
        <f t="shared" si="6"/>
        <v>0</v>
      </c>
      <c r="L21" s="13">
        <f t="shared" si="6"/>
        <v>0</v>
      </c>
      <c r="M21" s="13">
        <f t="shared" si="6"/>
        <v>0</v>
      </c>
      <c r="N21" s="13">
        <f t="shared" si="6"/>
        <v>0</v>
      </c>
      <c r="O21" s="13">
        <f t="shared" si="6"/>
        <v>0</v>
      </c>
      <c r="P21" s="13">
        <f t="shared" si="5"/>
        <v>0</v>
      </c>
      <c r="Q21" s="3"/>
    </row>
    <row r="23" spans="2:17" x14ac:dyDescent="0.25">
      <c r="B23" s="37"/>
      <c r="C23" s="5" t="s">
        <v>39</v>
      </c>
      <c r="D23" s="9"/>
      <c r="E23" s="9"/>
      <c r="F23" s="9"/>
      <c r="G23" s="9"/>
      <c r="H23" s="9"/>
      <c r="I23" s="9"/>
      <c r="J23" s="9"/>
      <c r="K23" s="9"/>
      <c r="L23" s="9"/>
      <c r="M23" s="9"/>
      <c r="N23" s="9"/>
      <c r="O23" s="9"/>
      <c r="P23" s="9"/>
      <c r="Q23" s="3"/>
    </row>
    <row r="24" spans="2:17" x14ac:dyDescent="0.25">
      <c r="B24" s="37"/>
      <c r="C24" s="3" t="s">
        <v>40</v>
      </c>
      <c r="D24" s="33">
        <v>0</v>
      </c>
      <c r="E24" s="33">
        <v>0</v>
      </c>
      <c r="F24" s="33">
        <v>0</v>
      </c>
      <c r="G24" s="33">
        <v>0</v>
      </c>
      <c r="H24" s="33">
        <v>0</v>
      </c>
      <c r="I24" s="33">
        <v>0</v>
      </c>
      <c r="J24" s="33">
        <v>0</v>
      </c>
      <c r="K24" s="33">
        <v>0</v>
      </c>
      <c r="L24" s="33">
        <v>0</v>
      </c>
      <c r="M24" s="33">
        <v>0</v>
      </c>
      <c r="N24" s="33">
        <v>0</v>
      </c>
      <c r="O24" s="33">
        <v>0</v>
      </c>
      <c r="P24" s="10">
        <f>SUM(D24:O24)</f>
        <v>0</v>
      </c>
      <c r="Q24" s="3"/>
    </row>
    <row r="25" spans="2:17" x14ac:dyDescent="0.25">
      <c r="B25" s="37"/>
      <c r="C25" s="3" t="s">
        <v>41</v>
      </c>
      <c r="D25" s="33">
        <v>0</v>
      </c>
      <c r="E25" s="33">
        <v>0</v>
      </c>
      <c r="F25" s="33">
        <v>0</v>
      </c>
      <c r="G25" s="33">
        <v>0</v>
      </c>
      <c r="H25" s="33">
        <v>0</v>
      </c>
      <c r="I25" s="33">
        <v>0</v>
      </c>
      <c r="J25" s="33">
        <v>0</v>
      </c>
      <c r="K25" s="33">
        <v>0</v>
      </c>
      <c r="L25" s="33">
        <v>0</v>
      </c>
      <c r="M25" s="33">
        <v>0</v>
      </c>
      <c r="N25" s="33">
        <v>0</v>
      </c>
      <c r="O25" s="33">
        <v>0</v>
      </c>
      <c r="P25" s="10">
        <f t="shared" ref="P25:P32" si="7">SUM(D25:O25)</f>
        <v>0</v>
      </c>
      <c r="Q25" s="3"/>
    </row>
    <row r="26" spans="2:17" x14ac:dyDescent="0.25">
      <c r="B26" s="37"/>
      <c r="C26" s="3" t="s">
        <v>42</v>
      </c>
      <c r="D26" s="33">
        <v>0</v>
      </c>
      <c r="E26" s="33">
        <v>0</v>
      </c>
      <c r="F26" s="33">
        <v>0</v>
      </c>
      <c r="G26" s="33">
        <v>0</v>
      </c>
      <c r="H26" s="33">
        <v>0</v>
      </c>
      <c r="I26" s="33">
        <v>0</v>
      </c>
      <c r="J26" s="33">
        <v>0</v>
      </c>
      <c r="K26" s="33">
        <v>0</v>
      </c>
      <c r="L26" s="33">
        <v>0</v>
      </c>
      <c r="M26" s="33">
        <v>0</v>
      </c>
      <c r="N26" s="33">
        <v>0</v>
      </c>
      <c r="O26" s="33">
        <v>0</v>
      </c>
      <c r="P26" s="10">
        <f t="shared" si="7"/>
        <v>0</v>
      </c>
      <c r="Q26" s="3"/>
    </row>
    <row r="27" spans="2:17" x14ac:dyDescent="0.25">
      <c r="B27" s="37"/>
      <c r="C27" s="3" t="s">
        <v>43</v>
      </c>
      <c r="D27" s="33">
        <v>0</v>
      </c>
      <c r="E27" s="33">
        <v>0</v>
      </c>
      <c r="F27" s="33">
        <v>0</v>
      </c>
      <c r="G27" s="33">
        <v>0</v>
      </c>
      <c r="H27" s="33">
        <v>0</v>
      </c>
      <c r="I27" s="33">
        <v>0</v>
      </c>
      <c r="J27" s="33">
        <v>0</v>
      </c>
      <c r="K27" s="33">
        <v>0</v>
      </c>
      <c r="L27" s="33">
        <v>0</v>
      </c>
      <c r="M27" s="33">
        <v>0</v>
      </c>
      <c r="N27" s="33">
        <v>0</v>
      </c>
      <c r="O27" s="33">
        <v>0</v>
      </c>
      <c r="P27" s="10">
        <f t="shared" si="7"/>
        <v>0</v>
      </c>
      <c r="Q27" s="3"/>
    </row>
    <row r="28" spans="2:17" x14ac:dyDescent="0.25">
      <c r="B28" s="37"/>
      <c r="C28" s="3" t="s">
        <v>44</v>
      </c>
      <c r="D28" s="33">
        <v>0</v>
      </c>
      <c r="E28" s="33">
        <v>0</v>
      </c>
      <c r="F28" s="33">
        <v>0</v>
      </c>
      <c r="G28" s="33">
        <v>0</v>
      </c>
      <c r="H28" s="33">
        <v>0</v>
      </c>
      <c r="I28" s="33">
        <v>0</v>
      </c>
      <c r="J28" s="33">
        <v>0</v>
      </c>
      <c r="K28" s="33">
        <v>0</v>
      </c>
      <c r="L28" s="33">
        <v>0</v>
      </c>
      <c r="M28" s="33">
        <v>0</v>
      </c>
      <c r="N28" s="33">
        <v>0</v>
      </c>
      <c r="O28" s="33">
        <v>0</v>
      </c>
      <c r="P28" s="10">
        <f t="shared" si="7"/>
        <v>0</v>
      </c>
      <c r="Q28" s="3"/>
    </row>
    <row r="29" spans="2:17" x14ac:dyDescent="0.25">
      <c r="B29" s="37"/>
      <c r="C29" s="3" t="s">
        <v>45</v>
      </c>
      <c r="D29" s="33">
        <v>0</v>
      </c>
      <c r="E29" s="33">
        <v>0</v>
      </c>
      <c r="F29" s="33">
        <v>0</v>
      </c>
      <c r="G29" s="33">
        <v>0</v>
      </c>
      <c r="H29" s="33">
        <v>0</v>
      </c>
      <c r="I29" s="33">
        <v>0</v>
      </c>
      <c r="J29" s="33">
        <v>0</v>
      </c>
      <c r="K29" s="33">
        <v>0</v>
      </c>
      <c r="L29" s="33">
        <v>0</v>
      </c>
      <c r="M29" s="33">
        <v>0</v>
      </c>
      <c r="N29" s="33">
        <v>0</v>
      </c>
      <c r="O29" s="33">
        <v>0</v>
      </c>
      <c r="P29" s="10">
        <f t="shared" si="7"/>
        <v>0</v>
      </c>
      <c r="Q29" s="3"/>
    </row>
    <row r="30" spans="2:17" x14ac:dyDescent="0.25">
      <c r="B30" s="37"/>
      <c r="C30" s="3" t="s">
        <v>46</v>
      </c>
      <c r="D30" s="33">
        <v>0</v>
      </c>
      <c r="E30" s="33">
        <v>0</v>
      </c>
      <c r="F30" s="33">
        <v>0</v>
      </c>
      <c r="G30" s="33">
        <v>0</v>
      </c>
      <c r="H30" s="33">
        <v>0</v>
      </c>
      <c r="I30" s="33">
        <v>0</v>
      </c>
      <c r="J30" s="33">
        <v>0</v>
      </c>
      <c r="K30" s="33">
        <v>0</v>
      </c>
      <c r="L30" s="33">
        <v>0</v>
      </c>
      <c r="M30" s="33">
        <v>0</v>
      </c>
      <c r="N30" s="33">
        <v>0</v>
      </c>
      <c r="O30" s="33">
        <v>0</v>
      </c>
      <c r="P30" s="10">
        <f t="shared" si="7"/>
        <v>0</v>
      </c>
      <c r="Q30" s="3"/>
    </row>
    <row r="31" spans="2:17" x14ac:dyDescent="0.25">
      <c r="B31" s="37"/>
      <c r="C31" s="3" t="s">
        <v>47</v>
      </c>
      <c r="D31" s="33">
        <v>0</v>
      </c>
      <c r="E31" s="33">
        <v>0</v>
      </c>
      <c r="F31" s="33">
        <v>0</v>
      </c>
      <c r="G31" s="33">
        <v>0</v>
      </c>
      <c r="H31" s="33">
        <v>0</v>
      </c>
      <c r="I31" s="33">
        <v>0</v>
      </c>
      <c r="J31" s="33">
        <v>0</v>
      </c>
      <c r="K31" s="33">
        <v>0</v>
      </c>
      <c r="L31" s="33">
        <v>0</v>
      </c>
      <c r="M31" s="33">
        <v>0</v>
      </c>
      <c r="N31" s="33">
        <v>0</v>
      </c>
      <c r="O31" s="33">
        <v>0</v>
      </c>
      <c r="P31" s="10">
        <f t="shared" si="7"/>
        <v>0</v>
      </c>
      <c r="Q31" s="3"/>
    </row>
    <row r="32" spans="2:17" x14ac:dyDescent="0.25">
      <c r="B32" s="37"/>
      <c r="C32" s="4" t="s">
        <v>48</v>
      </c>
      <c r="D32" s="13">
        <f>SUM(D24:D31)</f>
        <v>0</v>
      </c>
      <c r="E32" s="13">
        <f t="shared" ref="E32:O32" si="8">SUM(E24:E31)</f>
        <v>0</v>
      </c>
      <c r="F32" s="13">
        <f t="shared" si="8"/>
        <v>0</v>
      </c>
      <c r="G32" s="13">
        <f t="shared" si="8"/>
        <v>0</v>
      </c>
      <c r="H32" s="13">
        <f t="shared" si="8"/>
        <v>0</v>
      </c>
      <c r="I32" s="13">
        <f t="shared" si="8"/>
        <v>0</v>
      </c>
      <c r="J32" s="13">
        <f t="shared" si="8"/>
        <v>0</v>
      </c>
      <c r="K32" s="13">
        <f t="shared" si="8"/>
        <v>0</v>
      </c>
      <c r="L32" s="13">
        <f t="shared" si="8"/>
        <v>0</v>
      </c>
      <c r="M32" s="13">
        <f t="shared" si="8"/>
        <v>0</v>
      </c>
      <c r="N32" s="13">
        <f t="shared" si="8"/>
        <v>0</v>
      </c>
      <c r="O32" s="13">
        <f t="shared" si="8"/>
        <v>0</v>
      </c>
      <c r="P32" s="13">
        <f t="shared" si="7"/>
        <v>0</v>
      </c>
      <c r="Q32" s="3"/>
    </row>
    <row r="34" spans="2:17" x14ac:dyDescent="0.25">
      <c r="B34" s="2"/>
      <c r="C34" s="5" t="s">
        <v>49</v>
      </c>
      <c r="D34" s="9"/>
      <c r="E34" s="9"/>
      <c r="F34" s="9"/>
      <c r="G34" s="9"/>
      <c r="H34" s="9"/>
      <c r="I34" s="9"/>
      <c r="J34" s="9"/>
      <c r="K34" s="9"/>
      <c r="L34" s="9"/>
      <c r="M34" s="9"/>
      <c r="N34" s="9"/>
      <c r="O34" s="9"/>
      <c r="P34" s="9"/>
      <c r="Q34" s="3"/>
    </row>
    <row r="35" spans="2:17" x14ac:dyDescent="0.25">
      <c r="B35" s="2"/>
      <c r="C35" s="3" t="s">
        <v>50</v>
      </c>
      <c r="D35" s="34">
        <v>0</v>
      </c>
      <c r="E35" s="34">
        <v>0</v>
      </c>
      <c r="F35" s="34">
        <v>0</v>
      </c>
      <c r="G35" s="34">
        <v>0</v>
      </c>
      <c r="H35" s="34">
        <v>0</v>
      </c>
      <c r="I35" s="34">
        <v>0</v>
      </c>
      <c r="J35" s="34">
        <v>0</v>
      </c>
      <c r="K35" s="34">
        <v>0</v>
      </c>
      <c r="L35" s="34">
        <v>0</v>
      </c>
      <c r="M35" s="34">
        <v>0</v>
      </c>
      <c r="N35" s="34">
        <v>0</v>
      </c>
      <c r="O35" s="34">
        <v>0</v>
      </c>
      <c r="P35" s="10">
        <f>SUM(D35:O35)</f>
        <v>0</v>
      </c>
      <c r="Q35" s="3"/>
    </row>
    <row r="36" spans="2:17" x14ac:dyDescent="0.25">
      <c r="B36" s="2"/>
      <c r="C36" s="3" t="s">
        <v>51</v>
      </c>
      <c r="D36" s="34">
        <v>0</v>
      </c>
      <c r="E36" s="34">
        <v>0</v>
      </c>
      <c r="F36" s="34">
        <v>0</v>
      </c>
      <c r="G36" s="34">
        <v>0</v>
      </c>
      <c r="H36" s="34">
        <v>0</v>
      </c>
      <c r="I36" s="34">
        <v>0</v>
      </c>
      <c r="J36" s="34">
        <v>0</v>
      </c>
      <c r="K36" s="34">
        <v>0</v>
      </c>
      <c r="L36" s="34">
        <v>0</v>
      </c>
      <c r="M36" s="34">
        <v>0</v>
      </c>
      <c r="N36" s="34">
        <v>0</v>
      </c>
      <c r="O36" s="34">
        <v>0</v>
      </c>
      <c r="P36" s="10">
        <f t="shared" ref="P36:P44" si="9">SUM(D36:O36)</f>
        <v>0</v>
      </c>
      <c r="Q36" s="3"/>
    </row>
    <row r="37" spans="2:17" x14ac:dyDescent="0.25">
      <c r="B37" s="2"/>
      <c r="C37" s="3" t="s">
        <v>52</v>
      </c>
      <c r="D37" s="34">
        <v>0</v>
      </c>
      <c r="E37" s="34">
        <v>0</v>
      </c>
      <c r="F37" s="34">
        <v>0</v>
      </c>
      <c r="G37" s="34">
        <v>0</v>
      </c>
      <c r="H37" s="34">
        <v>0</v>
      </c>
      <c r="I37" s="34">
        <v>0</v>
      </c>
      <c r="J37" s="34">
        <v>0</v>
      </c>
      <c r="K37" s="34">
        <v>0</v>
      </c>
      <c r="L37" s="34">
        <v>0</v>
      </c>
      <c r="M37" s="34">
        <v>0</v>
      </c>
      <c r="N37" s="34">
        <v>0</v>
      </c>
      <c r="O37" s="34">
        <v>0</v>
      </c>
      <c r="P37" s="10">
        <f t="shared" si="9"/>
        <v>0</v>
      </c>
      <c r="Q37" s="3"/>
    </row>
    <row r="38" spans="2:17" x14ac:dyDescent="0.25">
      <c r="B38" s="2"/>
      <c r="C38" s="3" t="s">
        <v>53</v>
      </c>
      <c r="D38" s="34">
        <v>0</v>
      </c>
      <c r="E38" s="34">
        <v>0</v>
      </c>
      <c r="F38" s="34">
        <v>0</v>
      </c>
      <c r="G38" s="34">
        <v>0</v>
      </c>
      <c r="H38" s="34">
        <v>0</v>
      </c>
      <c r="I38" s="34">
        <v>0</v>
      </c>
      <c r="J38" s="34">
        <v>0</v>
      </c>
      <c r="K38" s="34">
        <v>0</v>
      </c>
      <c r="L38" s="34">
        <v>0</v>
      </c>
      <c r="M38" s="34">
        <v>0</v>
      </c>
      <c r="N38" s="34">
        <v>0</v>
      </c>
      <c r="O38" s="34">
        <v>0</v>
      </c>
      <c r="P38" s="10">
        <f t="shared" si="9"/>
        <v>0</v>
      </c>
      <c r="Q38" s="3"/>
    </row>
    <row r="39" spans="2:17" x14ac:dyDescent="0.25">
      <c r="B39" s="2"/>
      <c r="C39" s="3" t="s">
        <v>54</v>
      </c>
      <c r="D39" s="34">
        <v>0</v>
      </c>
      <c r="E39" s="34">
        <v>0</v>
      </c>
      <c r="F39" s="34">
        <v>0</v>
      </c>
      <c r="G39" s="34">
        <v>0</v>
      </c>
      <c r="H39" s="34">
        <v>0</v>
      </c>
      <c r="I39" s="34">
        <v>0</v>
      </c>
      <c r="J39" s="34">
        <v>0</v>
      </c>
      <c r="K39" s="34">
        <v>0</v>
      </c>
      <c r="L39" s="34">
        <v>0</v>
      </c>
      <c r="M39" s="34">
        <v>0</v>
      </c>
      <c r="N39" s="34">
        <v>0</v>
      </c>
      <c r="O39" s="34">
        <v>0</v>
      </c>
      <c r="P39" s="10">
        <f t="shared" si="9"/>
        <v>0</v>
      </c>
      <c r="Q39" s="3"/>
    </row>
    <row r="40" spans="2:17" x14ac:dyDescent="0.25">
      <c r="B40" s="2"/>
      <c r="C40" s="3" t="s">
        <v>55</v>
      </c>
      <c r="D40" s="34">
        <v>0</v>
      </c>
      <c r="E40" s="34">
        <v>0</v>
      </c>
      <c r="F40" s="34">
        <v>0</v>
      </c>
      <c r="G40" s="34">
        <v>0</v>
      </c>
      <c r="H40" s="34">
        <v>0</v>
      </c>
      <c r="I40" s="34">
        <v>0</v>
      </c>
      <c r="J40" s="34">
        <v>0</v>
      </c>
      <c r="K40" s="34">
        <v>0</v>
      </c>
      <c r="L40" s="34">
        <v>0</v>
      </c>
      <c r="M40" s="34">
        <v>0</v>
      </c>
      <c r="N40" s="34">
        <v>0</v>
      </c>
      <c r="O40" s="34">
        <v>0</v>
      </c>
      <c r="P40" s="10">
        <f t="shared" si="9"/>
        <v>0</v>
      </c>
      <c r="Q40" s="3"/>
    </row>
    <row r="41" spans="2:17" x14ac:dyDescent="0.25">
      <c r="B41" s="2"/>
      <c r="C41" s="3" t="s">
        <v>56</v>
      </c>
      <c r="D41" s="34">
        <v>0</v>
      </c>
      <c r="E41" s="34">
        <v>0</v>
      </c>
      <c r="F41" s="34">
        <v>0</v>
      </c>
      <c r="G41" s="34">
        <v>0</v>
      </c>
      <c r="H41" s="34">
        <v>0</v>
      </c>
      <c r="I41" s="34">
        <v>0</v>
      </c>
      <c r="J41" s="34">
        <v>0</v>
      </c>
      <c r="K41" s="34">
        <v>0</v>
      </c>
      <c r="L41" s="34">
        <v>0</v>
      </c>
      <c r="M41" s="34">
        <v>0</v>
      </c>
      <c r="N41" s="34">
        <v>0</v>
      </c>
      <c r="O41" s="34">
        <v>0</v>
      </c>
      <c r="P41" s="10">
        <f t="shared" si="9"/>
        <v>0</v>
      </c>
      <c r="Q41" s="3"/>
    </row>
    <row r="42" spans="2:17" x14ac:dyDescent="0.25">
      <c r="B42" s="2"/>
      <c r="C42" s="3" t="s">
        <v>57</v>
      </c>
      <c r="D42" s="34">
        <v>0</v>
      </c>
      <c r="E42" s="34">
        <v>0</v>
      </c>
      <c r="F42" s="34">
        <v>0</v>
      </c>
      <c r="G42" s="34">
        <v>0</v>
      </c>
      <c r="H42" s="34">
        <v>0</v>
      </c>
      <c r="I42" s="34">
        <v>0</v>
      </c>
      <c r="J42" s="34">
        <v>0</v>
      </c>
      <c r="K42" s="34">
        <v>0</v>
      </c>
      <c r="L42" s="34">
        <v>0</v>
      </c>
      <c r="M42" s="34">
        <v>0</v>
      </c>
      <c r="N42" s="34">
        <v>0</v>
      </c>
      <c r="O42" s="34">
        <v>0</v>
      </c>
      <c r="P42" s="10">
        <f t="shared" si="9"/>
        <v>0</v>
      </c>
      <c r="Q42" s="3"/>
    </row>
    <row r="43" spans="2:17" x14ac:dyDescent="0.25">
      <c r="B43" s="2"/>
      <c r="C43" s="3" t="s">
        <v>58</v>
      </c>
      <c r="D43" s="34">
        <v>0</v>
      </c>
      <c r="E43" s="34">
        <v>0</v>
      </c>
      <c r="F43" s="34">
        <v>0</v>
      </c>
      <c r="G43" s="34">
        <v>0</v>
      </c>
      <c r="H43" s="34">
        <v>0</v>
      </c>
      <c r="I43" s="34">
        <v>0</v>
      </c>
      <c r="J43" s="34">
        <v>0</v>
      </c>
      <c r="K43" s="34">
        <v>0</v>
      </c>
      <c r="L43" s="34">
        <v>0</v>
      </c>
      <c r="M43" s="34">
        <v>0</v>
      </c>
      <c r="N43" s="34">
        <v>0</v>
      </c>
      <c r="O43" s="34">
        <v>0</v>
      </c>
      <c r="P43" s="10">
        <f t="shared" si="9"/>
        <v>0</v>
      </c>
      <c r="Q43" s="3"/>
    </row>
    <row r="44" spans="2:17" x14ac:dyDescent="0.25">
      <c r="B44" s="2"/>
      <c r="C44" s="4" t="s">
        <v>59</v>
      </c>
      <c r="D44" s="13">
        <f t="shared" ref="D44:O44" si="10">SUM(D35:D43)</f>
        <v>0</v>
      </c>
      <c r="E44" s="13">
        <f t="shared" si="10"/>
        <v>0</v>
      </c>
      <c r="F44" s="13">
        <f t="shared" si="10"/>
        <v>0</v>
      </c>
      <c r="G44" s="13">
        <f t="shared" si="10"/>
        <v>0</v>
      </c>
      <c r="H44" s="13">
        <f t="shared" si="10"/>
        <v>0</v>
      </c>
      <c r="I44" s="13">
        <f t="shared" si="10"/>
        <v>0</v>
      </c>
      <c r="J44" s="13">
        <f t="shared" si="10"/>
        <v>0</v>
      </c>
      <c r="K44" s="13">
        <f t="shared" si="10"/>
        <v>0</v>
      </c>
      <c r="L44" s="13">
        <f t="shared" si="10"/>
        <v>0</v>
      </c>
      <c r="M44" s="13">
        <f t="shared" si="10"/>
        <v>0</v>
      </c>
      <c r="N44" s="13">
        <f t="shared" si="10"/>
        <v>0</v>
      </c>
      <c r="O44" s="13">
        <f t="shared" si="10"/>
        <v>0</v>
      </c>
      <c r="P44" s="13">
        <f t="shared" si="9"/>
        <v>0</v>
      </c>
      <c r="Q44" s="3"/>
    </row>
  </sheetData>
  <sheetProtection sheet="1" objects="1" scenarios="1"/>
  <mergeCells count="1">
    <mergeCell ref="K2:P2"/>
  </mergeCells>
  <conditionalFormatting sqref="D12:O12">
    <cfRule type="cellIs" dxfId="1" priority="1" operator="lessThan">
      <formula>0</formula>
    </cfRule>
  </conditionalFormatting>
  <pageMargins left="0.7" right="0.7" top="0.75" bottom="0.75" header="0.3" footer="0.3"/>
  <pageSetup paperSize="9" orientation="portrait" r:id="rId1"/>
  <extLst>
    <ext xmlns:x14="http://schemas.microsoft.com/office/spreadsheetml/2009/9/main" uri="{05C60535-1F16-4fd2-B633-F4F36F0B64E0}">
      <x14:sparklineGroups xmlns:xm="http://schemas.microsoft.com/office/excel/2006/main">
        <x14:sparklineGroup type="column" displayEmptyCellsAs="gap" markers="1" negative="1" xr2:uid="{841B73EF-933D-4B94-A83B-7438E2EEE018}">
          <x14:colorSeries theme="6" tint="-0.499984740745262"/>
          <x14:colorNegative theme="7"/>
          <x14:colorAxis rgb="FF000000"/>
          <x14:colorMarkers theme="6" tint="-0.499984740745262"/>
          <x14:colorFirst theme="6" tint="0.39997558519241921"/>
          <x14:colorLast theme="6" tint="0.39997558519241921"/>
          <x14:colorHigh theme="6"/>
          <x14:colorLow theme="6"/>
          <x14:sparklines>
            <x14:sparkline>
              <xm:f>'Your Student Budget Plan'!D7:O7</xm:f>
              <xm:sqref>Q7</xm:sqref>
            </x14:sparkline>
            <x14:sparkline>
              <xm:f>'Your Student Budget Plan'!D8:O8</xm:f>
              <xm:sqref>Q8</xm:sqref>
            </x14:sparkline>
            <x14:sparkline>
              <xm:f>'Your Student Budget Plan'!D9:O9</xm:f>
              <xm:sqref>Q9</xm:sqref>
            </x14:sparkline>
            <x14:sparkline>
              <xm:f>'Your Student Budget Plan'!D10:O10</xm:f>
              <xm:sqref>Q10</xm:sqref>
            </x14:sparkline>
          </x14:sparklines>
        </x14:sparklineGroup>
        <x14:sparklineGroup displayEmptyCellsAs="gap" markers="1" xr2:uid="{B76E27B4-75CA-4E13-98A1-22E7DAE5ED3C}">
          <x14:colorSeries theme="3" tint="0.499984740745262"/>
          <x14:colorNegative theme="1" tint="0.249977111117893"/>
          <x14:colorAxis rgb="FF000000"/>
          <x14:colorMarkers theme="1" tint="0.249977111117893"/>
          <x14:colorFirst theme="1" tint="0.249977111117893"/>
          <x14:colorLast theme="1" tint="0.249977111117893"/>
          <x14:colorHigh theme="1" tint="0.249977111117893"/>
          <x14:colorLow theme="1" tint="0.249977111117893"/>
          <x14:sparklines>
            <x14:sparkline>
              <xm:f>'Your Student Budget Plan'!D16:O16</xm:f>
              <xm:sqref>Q16</xm:sqref>
            </x14:sparkline>
            <x14:sparkline>
              <xm:f>'Your Student Budget Plan'!D17:O17</xm:f>
              <xm:sqref>Q17</xm:sqref>
            </x14:sparkline>
            <x14:sparkline>
              <xm:f>'Your Student Budget Plan'!D18:O18</xm:f>
              <xm:sqref>Q18</xm:sqref>
            </x14:sparkline>
            <x14:sparkline>
              <xm:f>'Your Student Budget Plan'!D19:O19</xm:f>
              <xm:sqref>Q19</xm:sqref>
            </x14:sparkline>
            <x14:sparkline>
              <xm:f>'Your Student Budget Plan'!D20:O20</xm:f>
              <xm:sqref>Q20</xm:sqref>
            </x14:sparkline>
          </x14:sparklines>
        </x14:sparklineGroup>
        <x14:sparklineGroup displayEmptyCellsAs="gap" markers="1" xr2:uid="{30263658-B035-4B38-B0F0-AF21D1B2CBCB}">
          <x14:colorSeries theme="3" tint="0.499984740745262"/>
          <x14:colorNegative theme="1" tint="0.249977111117893"/>
          <x14:colorAxis rgb="FF000000"/>
          <x14:colorMarkers theme="1" tint="0.249977111117893"/>
          <x14:colorFirst theme="1" tint="0.249977111117893"/>
          <x14:colorLast theme="1" tint="0.249977111117893"/>
          <x14:colorHigh theme="1" tint="0.249977111117893"/>
          <x14:colorLow theme="1" tint="0.249977111117893"/>
          <x14:sparklines>
            <x14:sparkline>
              <xm:f>'Your Student Budget Plan'!D24:O24</xm:f>
              <xm:sqref>Q24</xm:sqref>
            </x14:sparkline>
            <x14:sparkline>
              <xm:f>'Your Student Budget Plan'!D25:O25</xm:f>
              <xm:sqref>Q25</xm:sqref>
            </x14:sparkline>
            <x14:sparkline>
              <xm:f>'Your Student Budget Plan'!D26:O26</xm:f>
              <xm:sqref>Q26</xm:sqref>
            </x14:sparkline>
            <x14:sparkline>
              <xm:f>'Your Student Budget Plan'!D27:O27</xm:f>
              <xm:sqref>Q27</xm:sqref>
            </x14:sparkline>
            <x14:sparkline>
              <xm:f>'Your Student Budget Plan'!D28:O28</xm:f>
              <xm:sqref>Q28</xm:sqref>
            </x14:sparkline>
            <x14:sparkline>
              <xm:f>'Your Student Budget Plan'!D29:O29</xm:f>
              <xm:sqref>Q29</xm:sqref>
            </x14:sparkline>
            <x14:sparkline>
              <xm:f>'Your Student Budget Plan'!D30:O30</xm:f>
              <xm:sqref>Q30</xm:sqref>
            </x14:sparkline>
            <x14:sparkline>
              <xm:f>'Your Student Budget Plan'!D31:O31</xm:f>
              <xm:sqref>Q31</xm:sqref>
            </x14:sparkline>
          </x14:sparklines>
        </x14:sparklineGroup>
        <x14:sparklineGroup displayEmptyCellsAs="gap" markers="1" xr2:uid="{4AE8B2AF-A019-47AE-AF45-5C29A3621CEA}">
          <x14:colorSeries theme="3" tint="0.499984740745262"/>
          <x14:colorNegative theme="1" tint="0.249977111117893"/>
          <x14:colorAxis rgb="FF000000"/>
          <x14:colorMarkers theme="1" tint="0.249977111117893"/>
          <x14:colorFirst theme="1" tint="0.249977111117893"/>
          <x14:colorLast theme="1" tint="0.249977111117893"/>
          <x14:colorHigh theme="1" tint="0.249977111117893"/>
          <x14:colorLow theme="1" tint="0.249977111117893"/>
          <x14:sparklines>
            <x14:sparkline>
              <xm:f>'Your Student Budget Plan'!D35:O35</xm:f>
              <xm:sqref>Q35</xm:sqref>
            </x14:sparkline>
            <x14:sparkline>
              <xm:f>'Your Student Budget Plan'!D36:O36</xm:f>
              <xm:sqref>Q36</xm:sqref>
            </x14:sparkline>
            <x14:sparkline>
              <xm:f>'Your Student Budget Plan'!D37:O37</xm:f>
              <xm:sqref>Q37</xm:sqref>
            </x14:sparkline>
            <x14:sparkline>
              <xm:f>'Your Student Budget Plan'!D38:O38</xm:f>
              <xm:sqref>Q38</xm:sqref>
            </x14:sparkline>
            <x14:sparkline>
              <xm:f>'Your Student Budget Plan'!D39:O39</xm:f>
              <xm:sqref>Q39</xm:sqref>
            </x14:sparkline>
            <x14:sparkline>
              <xm:f>'Your Student Budget Plan'!D40:O40</xm:f>
              <xm:sqref>Q40</xm:sqref>
            </x14:sparkline>
            <x14:sparkline>
              <xm:f>'Your Student Budget Plan'!D41:O41</xm:f>
              <xm:sqref>Q41</xm:sqref>
            </x14:sparkline>
            <x14:sparkline>
              <xm:f>'Your Student Budget Plan'!D42:O42</xm:f>
              <xm:sqref>Q42</xm:sqref>
            </x14:sparkline>
            <x14:sparkline>
              <xm:f>'Your Student Budget Plan'!D43:O43</xm:f>
              <xm:sqref>Q43</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43DE5-183B-4C3A-84BD-16F6044B9D6D}">
  <sheetPr>
    <tabColor rgb="FFEDCE28"/>
  </sheetPr>
  <dimension ref="B2:Q44"/>
  <sheetViews>
    <sheetView workbookViewId="0">
      <pane ySplit="4" topLeftCell="A5" activePane="bottomLeft" state="frozen"/>
      <selection pane="bottomLeft" activeCell="G29" sqref="G29"/>
    </sheetView>
  </sheetViews>
  <sheetFormatPr defaultColWidth="15.7109375" defaultRowHeight="15" x14ac:dyDescent="0.25"/>
  <cols>
    <col min="1" max="1" width="3.5703125" style="1" customWidth="1"/>
    <col min="2" max="2" width="2.140625" style="1" customWidth="1"/>
    <col min="3" max="3" width="38.5703125" style="1" bestFit="1" customWidth="1"/>
    <col min="4" max="16384" width="15.7109375" style="1"/>
  </cols>
  <sheetData>
    <row r="2" spans="2:17" ht="36" thickBot="1" x14ac:dyDescent="0.55000000000000004">
      <c r="B2" s="44" t="s">
        <v>60</v>
      </c>
      <c r="C2" s="44"/>
      <c r="D2" s="44"/>
      <c r="E2" s="44"/>
      <c r="H2" s="7"/>
      <c r="I2" s="7"/>
      <c r="J2" s="7"/>
      <c r="K2" s="7"/>
      <c r="L2" s="7"/>
      <c r="M2" s="7"/>
      <c r="N2" s="7"/>
      <c r="Q2" s="8" t="s">
        <v>86</v>
      </c>
    </row>
    <row r="3" spans="2:17" ht="15.75" thickTop="1" x14ac:dyDescent="0.25">
      <c r="F3" s="6"/>
      <c r="G3" s="6"/>
      <c r="O3" s="6"/>
      <c r="P3" s="6"/>
    </row>
    <row r="4" spans="2:17" ht="21" x14ac:dyDescent="0.35">
      <c r="D4" s="11" t="s">
        <v>12</v>
      </c>
      <c r="E4" s="11" t="s">
        <v>13</v>
      </c>
      <c r="F4" s="11" t="s">
        <v>14</v>
      </c>
      <c r="G4" s="11" t="s">
        <v>15</v>
      </c>
      <c r="H4" s="11" t="s">
        <v>16</v>
      </c>
      <c r="I4" s="11" t="s">
        <v>17</v>
      </c>
      <c r="J4" s="11" t="s">
        <v>18</v>
      </c>
      <c r="K4" s="11" t="s">
        <v>19</v>
      </c>
      <c r="L4" s="11" t="s">
        <v>20</v>
      </c>
      <c r="M4" s="11" t="s">
        <v>21</v>
      </c>
      <c r="N4" s="11" t="s">
        <v>22</v>
      </c>
      <c r="O4" s="11" t="s">
        <v>23</v>
      </c>
      <c r="P4" s="12" t="s">
        <v>24</v>
      </c>
    </row>
    <row r="5" spans="2:17" ht="8.25" customHeight="1" x14ac:dyDescent="0.35">
      <c r="D5" s="11"/>
      <c r="E5" s="11"/>
      <c r="F5" s="11"/>
      <c r="G5" s="11"/>
      <c r="H5" s="11"/>
      <c r="I5" s="11"/>
      <c r="J5" s="11"/>
      <c r="K5" s="11"/>
      <c r="L5" s="11"/>
      <c r="M5" s="11"/>
      <c r="N5" s="11"/>
      <c r="O5" s="11"/>
      <c r="P5" s="12"/>
    </row>
    <row r="6" spans="2:17" x14ac:dyDescent="0.25">
      <c r="B6" s="2"/>
      <c r="C6" s="5" t="s">
        <v>25</v>
      </c>
      <c r="D6" s="9"/>
      <c r="E6" s="9"/>
      <c r="F6" s="9"/>
      <c r="G6" s="9"/>
      <c r="H6" s="9"/>
      <c r="I6" s="9"/>
      <c r="J6" s="9"/>
      <c r="K6" s="9"/>
      <c r="L6" s="9"/>
      <c r="M6" s="9"/>
      <c r="N6" s="9"/>
      <c r="O6" s="9"/>
      <c r="P6" s="9"/>
      <c r="Q6" s="3"/>
    </row>
    <row r="7" spans="2:17" x14ac:dyDescent="0.25">
      <c r="B7" s="2"/>
      <c r="C7" s="3" t="s">
        <v>26</v>
      </c>
      <c r="D7" s="10">
        <f>D21</f>
        <v>2440</v>
      </c>
      <c r="E7" s="10">
        <f t="shared" ref="E7:O7" si="0">E21</f>
        <v>140</v>
      </c>
      <c r="F7" s="10">
        <f t="shared" si="0"/>
        <v>1890</v>
      </c>
      <c r="G7" s="10">
        <f t="shared" si="0"/>
        <v>1330</v>
      </c>
      <c r="H7" s="10">
        <f t="shared" si="0"/>
        <v>2350</v>
      </c>
      <c r="I7" s="10">
        <f t="shared" si="0"/>
        <v>140</v>
      </c>
      <c r="J7" s="10">
        <f t="shared" si="0"/>
        <v>1890</v>
      </c>
      <c r="K7" s="10">
        <f t="shared" si="0"/>
        <v>2240</v>
      </c>
      <c r="L7" s="10">
        <f t="shared" si="0"/>
        <v>100</v>
      </c>
      <c r="M7" s="10">
        <f t="shared" si="0"/>
        <v>230</v>
      </c>
      <c r="N7" s="10">
        <f t="shared" si="0"/>
        <v>2040</v>
      </c>
      <c r="O7" s="10">
        <f t="shared" si="0"/>
        <v>540</v>
      </c>
      <c r="P7" s="10">
        <f>SUM(D7:O7)</f>
        <v>15330</v>
      </c>
      <c r="Q7" s="3"/>
    </row>
    <row r="8" spans="2:17" x14ac:dyDescent="0.25">
      <c r="B8" s="2"/>
      <c r="C8" s="3" t="s">
        <v>27</v>
      </c>
      <c r="D8" s="10">
        <f>D32+D44</f>
        <v>1625</v>
      </c>
      <c r="E8" s="10">
        <f t="shared" ref="E8:O8" si="1">E32+E44</f>
        <v>1335</v>
      </c>
      <c r="F8" s="10">
        <f t="shared" si="1"/>
        <v>1205</v>
      </c>
      <c r="G8" s="10">
        <f t="shared" si="1"/>
        <v>1635</v>
      </c>
      <c r="H8" s="10">
        <f t="shared" si="1"/>
        <v>1105</v>
      </c>
      <c r="I8" s="10">
        <f t="shared" si="1"/>
        <v>1155</v>
      </c>
      <c r="J8" s="10">
        <f t="shared" si="1"/>
        <v>1185</v>
      </c>
      <c r="K8" s="10">
        <f t="shared" si="1"/>
        <v>1260</v>
      </c>
      <c r="L8" s="10">
        <f t="shared" si="1"/>
        <v>1205</v>
      </c>
      <c r="M8" s="10">
        <f t="shared" si="1"/>
        <v>1655</v>
      </c>
      <c r="N8" s="10">
        <f t="shared" si="1"/>
        <v>595</v>
      </c>
      <c r="O8" s="10">
        <f t="shared" si="1"/>
        <v>565</v>
      </c>
      <c r="P8" s="10">
        <f>SUM(D8:O8)</f>
        <v>14525</v>
      </c>
      <c r="Q8" s="3"/>
    </row>
    <row r="9" spans="2:17" x14ac:dyDescent="0.25">
      <c r="B9" s="2"/>
      <c r="C9" s="3" t="s">
        <v>28</v>
      </c>
      <c r="D9" s="10">
        <f>D7-D8</f>
        <v>815</v>
      </c>
      <c r="E9" s="10">
        <f t="shared" ref="E9:P9" si="2">E7-E8</f>
        <v>-1195</v>
      </c>
      <c r="F9" s="10">
        <f t="shared" si="2"/>
        <v>685</v>
      </c>
      <c r="G9" s="10">
        <f t="shared" si="2"/>
        <v>-305</v>
      </c>
      <c r="H9" s="10">
        <f t="shared" si="2"/>
        <v>1245</v>
      </c>
      <c r="I9" s="10">
        <f t="shared" si="2"/>
        <v>-1015</v>
      </c>
      <c r="J9" s="10">
        <f t="shared" si="2"/>
        <v>705</v>
      </c>
      <c r="K9" s="10">
        <f t="shared" si="2"/>
        <v>980</v>
      </c>
      <c r="L9" s="10">
        <f t="shared" si="2"/>
        <v>-1105</v>
      </c>
      <c r="M9" s="10">
        <f t="shared" si="2"/>
        <v>-1425</v>
      </c>
      <c r="N9" s="10">
        <f t="shared" si="2"/>
        <v>1445</v>
      </c>
      <c r="O9" s="10">
        <f t="shared" si="2"/>
        <v>-25</v>
      </c>
      <c r="P9" s="10">
        <f t="shared" si="2"/>
        <v>805</v>
      </c>
      <c r="Q9" s="3"/>
    </row>
    <row r="10" spans="2:17" x14ac:dyDescent="0.25">
      <c r="B10" s="2"/>
      <c r="C10" s="3"/>
      <c r="D10" s="10"/>
      <c r="E10" s="10"/>
      <c r="F10" s="10"/>
      <c r="G10" s="10"/>
      <c r="H10" s="10"/>
      <c r="I10" s="10"/>
      <c r="J10" s="10"/>
      <c r="K10" s="10"/>
      <c r="L10" s="10"/>
      <c r="M10" s="10"/>
      <c r="N10" s="10"/>
      <c r="O10" s="10"/>
      <c r="P10" s="10"/>
      <c r="Q10" s="3"/>
    </row>
    <row r="11" spans="2:17" x14ac:dyDescent="0.25">
      <c r="B11" s="2"/>
      <c r="C11" s="3" t="s">
        <v>29</v>
      </c>
      <c r="D11" s="45"/>
      <c r="E11" s="10">
        <f>IF(D13&lt;&gt;0, D13, D12)</f>
        <v>815</v>
      </c>
      <c r="F11" s="10">
        <f t="shared" ref="F11:O11" si="3">IF(E13&lt;&gt;0, E13, E12)</f>
        <v>-380</v>
      </c>
      <c r="G11" s="10">
        <f t="shared" si="3"/>
        <v>305</v>
      </c>
      <c r="H11" s="10">
        <f t="shared" si="3"/>
        <v>0</v>
      </c>
      <c r="I11" s="10">
        <f t="shared" si="3"/>
        <v>1245</v>
      </c>
      <c r="J11" s="10">
        <f t="shared" si="3"/>
        <v>230</v>
      </c>
      <c r="K11" s="10">
        <f t="shared" si="3"/>
        <v>935</v>
      </c>
      <c r="L11" s="10">
        <f t="shared" si="3"/>
        <v>1915</v>
      </c>
      <c r="M11" s="10">
        <f t="shared" si="3"/>
        <v>810</v>
      </c>
      <c r="N11" s="10">
        <f t="shared" si="3"/>
        <v>-615</v>
      </c>
      <c r="O11" s="10">
        <f t="shared" si="3"/>
        <v>830</v>
      </c>
      <c r="P11" s="10"/>
      <c r="Q11" s="3"/>
    </row>
    <row r="12" spans="2:17" x14ac:dyDescent="0.25">
      <c r="B12" s="2"/>
      <c r="C12" s="3" t="s">
        <v>30</v>
      </c>
      <c r="D12" s="10">
        <f>D11+D9</f>
        <v>815</v>
      </c>
      <c r="E12" s="10">
        <f t="shared" ref="E12:O12" si="4">E11+E9</f>
        <v>-380</v>
      </c>
      <c r="F12" s="10">
        <f t="shared" si="4"/>
        <v>305</v>
      </c>
      <c r="G12" s="10">
        <f t="shared" si="4"/>
        <v>0</v>
      </c>
      <c r="H12" s="10">
        <f t="shared" si="4"/>
        <v>1245</v>
      </c>
      <c r="I12" s="10">
        <f t="shared" si="4"/>
        <v>230</v>
      </c>
      <c r="J12" s="10">
        <f t="shared" si="4"/>
        <v>935</v>
      </c>
      <c r="K12" s="10">
        <f t="shared" si="4"/>
        <v>1915</v>
      </c>
      <c r="L12" s="10">
        <f t="shared" si="4"/>
        <v>810</v>
      </c>
      <c r="M12" s="10">
        <f t="shared" si="4"/>
        <v>-615</v>
      </c>
      <c r="N12" s="10">
        <f t="shared" si="4"/>
        <v>830</v>
      </c>
      <c r="O12" s="10">
        <f t="shared" si="4"/>
        <v>805</v>
      </c>
      <c r="P12" s="10"/>
      <c r="Q12" s="3"/>
    </row>
    <row r="13" spans="2:17" x14ac:dyDescent="0.25">
      <c r="B13" s="2"/>
      <c r="C13" s="3" t="s">
        <v>31</v>
      </c>
      <c r="D13" s="45"/>
      <c r="E13" s="45"/>
      <c r="F13" s="45"/>
      <c r="G13" s="45"/>
      <c r="H13" s="45"/>
      <c r="I13" s="45"/>
      <c r="J13" s="45"/>
      <c r="K13" s="45"/>
      <c r="L13" s="45"/>
      <c r="M13" s="45"/>
      <c r="N13" s="45"/>
      <c r="O13" s="45"/>
      <c r="P13" s="10"/>
      <c r="Q13" s="3"/>
    </row>
    <row r="15" spans="2:17" x14ac:dyDescent="0.25">
      <c r="B15" s="2"/>
      <c r="C15" s="5" t="s">
        <v>32</v>
      </c>
      <c r="D15" s="9"/>
      <c r="E15" s="9"/>
      <c r="F15" s="9"/>
      <c r="G15" s="9"/>
      <c r="H15" s="9"/>
      <c r="I15" s="9"/>
      <c r="J15" s="9"/>
      <c r="K15" s="9"/>
      <c r="L15" s="9"/>
      <c r="M15" s="9"/>
      <c r="N15" s="9"/>
      <c r="O15" s="9"/>
      <c r="P15" s="9"/>
      <c r="Q15" s="3"/>
    </row>
    <row r="16" spans="2:17" x14ac:dyDescent="0.25">
      <c r="B16" s="2"/>
      <c r="C16" s="3" t="s">
        <v>33</v>
      </c>
      <c r="D16" s="45">
        <v>2300</v>
      </c>
      <c r="E16" s="45">
        <v>0</v>
      </c>
      <c r="F16" s="45">
        <v>0</v>
      </c>
      <c r="G16" s="45">
        <v>0</v>
      </c>
      <c r="H16" s="45">
        <v>2300</v>
      </c>
      <c r="I16" s="45">
        <v>0</v>
      </c>
      <c r="J16" s="45">
        <v>0</v>
      </c>
      <c r="K16" s="45">
        <v>2100</v>
      </c>
      <c r="L16" s="45">
        <v>0</v>
      </c>
      <c r="M16" s="45">
        <v>0</v>
      </c>
      <c r="N16" s="45">
        <v>0</v>
      </c>
      <c r="O16" s="45">
        <v>0</v>
      </c>
      <c r="P16" s="45">
        <f>SUM(D16:O16)</f>
        <v>6700</v>
      </c>
      <c r="Q16" s="3"/>
    </row>
    <row r="17" spans="2:17" x14ac:dyDescent="0.25">
      <c r="B17" s="2"/>
      <c r="C17" s="3" t="s">
        <v>34</v>
      </c>
      <c r="D17" s="45">
        <v>0</v>
      </c>
      <c r="E17" s="45">
        <v>0</v>
      </c>
      <c r="F17" s="45">
        <v>1750</v>
      </c>
      <c r="G17" s="45">
        <v>1000</v>
      </c>
      <c r="H17" s="45">
        <v>0</v>
      </c>
      <c r="I17" s="45">
        <v>0</v>
      </c>
      <c r="J17" s="45">
        <v>1750</v>
      </c>
      <c r="K17" s="45">
        <v>0</v>
      </c>
      <c r="L17" s="45">
        <v>0</v>
      </c>
      <c r="M17" s="45">
        <v>0</v>
      </c>
      <c r="N17" s="45">
        <v>1500</v>
      </c>
      <c r="O17" s="45">
        <v>0</v>
      </c>
      <c r="P17" s="45">
        <f t="shared" ref="P17:P21" si="5">SUM(D17:O17)</f>
        <v>6000</v>
      </c>
      <c r="Q17" s="3"/>
    </row>
    <row r="18" spans="2:17" x14ac:dyDescent="0.25">
      <c r="B18" s="2"/>
      <c r="C18" s="3" t="s">
        <v>35</v>
      </c>
      <c r="D18" s="45">
        <v>90</v>
      </c>
      <c r="E18" s="45">
        <v>90</v>
      </c>
      <c r="F18" s="45">
        <v>90</v>
      </c>
      <c r="G18" s="45">
        <v>180</v>
      </c>
      <c r="H18" s="45">
        <v>0</v>
      </c>
      <c r="I18" s="45">
        <v>90</v>
      </c>
      <c r="J18" s="45">
        <v>90</v>
      </c>
      <c r="K18" s="45">
        <v>90</v>
      </c>
      <c r="L18" s="45">
        <v>0</v>
      </c>
      <c r="M18" s="45">
        <v>180</v>
      </c>
      <c r="N18" s="45">
        <v>540</v>
      </c>
      <c r="O18" s="45">
        <v>540</v>
      </c>
      <c r="P18" s="45">
        <f t="shared" si="5"/>
        <v>1980</v>
      </c>
      <c r="Q18" s="3"/>
    </row>
    <row r="19" spans="2:17" x14ac:dyDescent="0.25">
      <c r="B19" s="2"/>
      <c r="C19" s="3" t="s">
        <v>36</v>
      </c>
      <c r="D19" s="45">
        <v>50</v>
      </c>
      <c r="E19" s="45">
        <v>50</v>
      </c>
      <c r="F19" s="45">
        <v>50</v>
      </c>
      <c r="G19" s="45">
        <v>150</v>
      </c>
      <c r="H19" s="45">
        <v>50</v>
      </c>
      <c r="I19" s="45">
        <v>50</v>
      </c>
      <c r="J19" s="45">
        <v>50</v>
      </c>
      <c r="K19" s="45">
        <v>50</v>
      </c>
      <c r="L19" s="45">
        <v>100</v>
      </c>
      <c r="M19" s="45">
        <v>50</v>
      </c>
      <c r="N19" s="45">
        <v>0</v>
      </c>
      <c r="O19" s="45">
        <v>0</v>
      </c>
      <c r="P19" s="45">
        <f t="shared" si="5"/>
        <v>650</v>
      </c>
      <c r="Q19" s="3"/>
    </row>
    <row r="20" spans="2:17" x14ac:dyDescent="0.25">
      <c r="B20" s="2"/>
      <c r="C20" s="3" t="s">
        <v>37</v>
      </c>
      <c r="D20" s="45">
        <v>0</v>
      </c>
      <c r="E20" s="45">
        <v>0</v>
      </c>
      <c r="F20" s="45">
        <v>0</v>
      </c>
      <c r="G20" s="45">
        <v>0</v>
      </c>
      <c r="H20" s="45">
        <v>0</v>
      </c>
      <c r="I20" s="45">
        <v>0</v>
      </c>
      <c r="J20" s="45">
        <v>0</v>
      </c>
      <c r="K20" s="45">
        <v>0</v>
      </c>
      <c r="L20" s="45">
        <v>0</v>
      </c>
      <c r="M20" s="45">
        <v>0</v>
      </c>
      <c r="N20" s="45">
        <v>0</v>
      </c>
      <c r="O20" s="45">
        <v>0</v>
      </c>
      <c r="P20" s="45">
        <f t="shared" si="5"/>
        <v>0</v>
      </c>
      <c r="Q20" s="3"/>
    </row>
    <row r="21" spans="2:17" x14ac:dyDescent="0.25">
      <c r="B21" s="2"/>
      <c r="C21" s="4" t="s">
        <v>38</v>
      </c>
      <c r="D21" s="13">
        <f>SUM(D16:D20)</f>
        <v>2440</v>
      </c>
      <c r="E21" s="13">
        <f t="shared" ref="E21:O21" si="6">SUM(E16:E20)</f>
        <v>140</v>
      </c>
      <c r="F21" s="13">
        <f t="shared" si="6"/>
        <v>1890</v>
      </c>
      <c r="G21" s="13">
        <f t="shared" si="6"/>
        <v>1330</v>
      </c>
      <c r="H21" s="13">
        <f t="shared" si="6"/>
        <v>2350</v>
      </c>
      <c r="I21" s="13">
        <f t="shared" si="6"/>
        <v>140</v>
      </c>
      <c r="J21" s="13">
        <f t="shared" si="6"/>
        <v>1890</v>
      </c>
      <c r="K21" s="13">
        <f t="shared" si="6"/>
        <v>2240</v>
      </c>
      <c r="L21" s="13">
        <f t="shared" si="6"/>
        <v>100</v>
      </c>
      <c r="M21" s="13">
        <f t="shared" si="6"/>
        <v>230</v>
      </c>
      <c r="N21" s="13">
        <f t="shared" si="6"/>
        <v>2040</v>
      </c>
      <c r="O21" s="13">
        <f t="shared" si="6"/>
        <v>540</v>
      </c>
      <c r="P21" s="13">
        <f t="shared" si="5"/>
        <v>15330</v>
      </c>
      <c r="Q21" s="3"/>
    </row>
    <row r="23" spans="2:17" x14ac:dyDescent="0.25">
      <c r="B23" s="37"/>
      <c r="C23" s="5" t="s">
        <v>39</v>
      </c>
      <c r="D23" s="9"/>
      <c r="E23" s="9"/>
      <c r="F23" s="9"/>
      <c r="G23" s="9"/>
      <c r="H23" s="9"/>
      <c r="I23" s="9"/>
      <c r="J23" s="9"/>
      <c r="K23" s="9"/>
      <c r="L23" s="9"/>
      <c r="M23" s="9"/>
      <c r="N23" s="9"/>
      <c r="O23" s="9"/>
      <c r="P23" s="9"/>
      <c r="Q23" s="3"/>
    </row>
    <row r="24" spans="2:17" x14ac:dyDescent="0.25">
      <c r="B24" s="37"/>
      <c r="C24" s="3" t="s">
        <v>40</v>
      </c>
      <c r="D24" s="45">
        <v>440</v>
      </c>
      <c r="E24" s="45">
        <v>440</v>
      </c>
      <c r="F24" s="45">
        <v>440</v>
      </c>
      <c r="G24" s="45">
        <v>440</v>
      </c>
      <c r="H24" s="45">
        <v>440</v>
      </c>
      <c r="I24" s="45">
        <v>440</v>
      </c>
      <c r="J24" s="45">
        <v>440</v>
      </c>
      <c r="K24" s="45">
        <v>440</v>
      </c>
      <c r="L24" s="45">
        <v>440</v>
      </c>
      <c r="M24" s="45">
        <v>440</v>
      </c>
      <c r="N24" s="45">
        <v>0</v>
      </c>
      <c r="O24" s="45">
        <v>0</v>
      </c>
      <c r="P24" s="45">
        <f>SUM(D24:O24)</f>
        <v>4400</v>
      </c>
      <c r="Q24" s="3"/>
    </row>
    <row r="25" spans="2:17" x14ac:dyDescent="0.25">
      <c r="B25" s="37"/>
      <c r="C25" s="3" t="s">
        <v>41</v>
      </c>
      <c r="D25" s="45">
        <v>40</v>
      </c>
      <c r="E25" s="45">
        <v>40</v>
      </c>
      <c r="F25" s="45">
        <v>40</v>
      </c>
      <c r="G25" s="45">
        <v>40</v>
      </c>
      <c r="H25" s="45">
        <v>40</v>
      </c>
      <c r="I25" s="45">
        <v>40</v>
      </c>
      <c r="J25" s="45">
        <v>40</v>
      </c>
      <c r="K25" s="45">
        <v>40</v>
      </c>
      <c r="L25" s="45">
        <v>40</v>
      </c>
      <c r="M25" s="45">
        <v>40</v>
      </c>
      <c r="N25" s="45">
        <v>0</v>
      </c>
      <c r="O25" s="45">
        <v>0</v>
      </c>
      <c r="P25" s="45">
        <f t="shared" ref="P25:P32" si="7">SUM(D25:O25)</f>
        <v>400</v>
      </c>
      <c r="Q25" s="3"/>
    </row>
    <row r="26" spans="2:17" x14ac:dyDescent="0.25">
      <c r="B26" s="37"/>
      <c r="C26" s="3" t="s">
        <v>42</v>
      </c>
      <c r="D26" s="45">
        <v>200</v>
      </c>
      <c r="E26" s="45">
        <v>200</v>
      </c>
      <c r="F26" s="45">
        <v>200</v>
      </c>
      <c r="G26" s="45">
        <v>200</v>
      </c>
      <c r="H26" s="45">
        <v>200</v>
      </c>
      <c r="I26" s="45">
        <v>200</v>
      </c>
      <c r="J26" s="45">
        <v>200</v>
      </c>
      <c r="K26" s="45">
        <v>200</v>
      </c>
      <c r="L26" s="45">
        <v>200</v>
      </c>
      <c r="M26" s="45">
        <v>200</v>
      </c>
      <c r="N26" s="45">
        <v>150</v>
      </c>
      <c r="O26" s="45">
        <v>150</v>
      </c>
      <c r="P26" s="45">
        <f t="shared" si="7"/>
        <v>2300</v>
      </c>
      <c r="Q26" s="3"/>
    </row>
    <row r="27" spans="2:17" x14ac:dyDescent="0.25">
      <c r="B27" s="37"/>
      <c r="C27" s="3" t="s">
        <v>43</v>
      </c>
      <c r="D27" s="45">
        <v>60</v>
      </c>
      <c r="E27" s="45">
        <v>60</v>
      </c>
      <c r="F27" s="45">
        <v>60</v>
      </c>
      <c r="G27" s="45">
        <v>60</v>
      </c>
      <c r="H27" s="45">
        <v>60</v>
      </c>
      <c r="I27" s="45">
        <v>60</v>
      </c>
      <c r="J27" s="45">
        <v>60</v>
      </c>
      <c r="K27" s="45">
        <v>60</v>
      </c>
      <c r="L27" s="45">
        <v>60</v>
      </c>
      <c r="M27" s="45">
        <v>60</v>
      </c>
      <c r="N27" s="45">
        <v>60</v>
      </c>
      <c r="O27" s="45">
        <v>60</v>
      </c>
      <c r="P27" s="45">
        <f t="shared" si="7"/>
        <v>720</v>
      </c>
      <c r="Q27" s="3"/>
    </row>
    <row r="28" spans="2:17" x14ac:dyDescent="0.25">
      <c r="B28" s="37"/>
      <c r="C28" s="3" t="s">
        <v>44</v>
      </c>
      <c r="D28" s="45">
        <v>25</v>
      </c>
      <c r="E28" s="45">
        <v>25</v>
      </c>
      <c r="F28" s="45">
        <v>25</v>
      </c>
      <c r="G28" s="45">
        <v>25</v>
      </c>
      <c r="H28" s="45">
        <v>25</v>
      </c>
      <c r="I28" s="45">
        <v>25</v>
      </c>
      <c r="J28" s="45">
        <v>25</v>
      </c>
      <c r="K28" s="45">
        <v>25</v>
      </c>
      <c r="L28" s="45">
        <v>25</v>
      </c>
      <c r="M28" s="45">
        <v>25</v>
      </c>
      <c r="N28" s="45">
        <v>25</v>
      </c>
      <c r="O28" s="45">
        <v>25</v>
      </c>
      <c r="P28" s="45">
        <f t="shared" si="7"/>
        <v>300</v>
      </c>
      <c r="Q28" s="3"/>
    </row>
    <row r="29" spans="2:17" x14ac:dyDescent="0.25">
      <c r="B29" s="37"/>
      <c r="C29" s="3" t="s">
        <v>45</v>
      </c>
      <c r="D29" s="45">
        <v>5</v>
      </c>
      <c r="E29" s="45">
        <v>5</v>
      </c>
      <c r="F29" s="45">
        <v>5</v>
      </c>
      <c r="G29" s="45">
        <v>5</v>
      </c>
      <c r="H29" s="45">
        <v>5</v>
      </c>
      <c r="I29" s="45">
        <v>5</v>
      </c>
      <c r="J29" s="45">
        <v>5</v>
      </c>
      <c r="K29" s="45">
        <v>5</v>
      </c>
      <c r="L29" s="45">
        <v>5</v>
      </c>
      <c r="M29" s="45">
        <v>5</v>
      </c>
      <c r="N29" s="45">
        <v>5</v>
      </c>
      <c r="O29" s="45">
        <v>5</v>
      </c>
      <c r="P29" s="45">
        <f t="shared" si="7"/>
        <v>60</v>
      </c>
      <c r="Q29" s="3"/>
    </row>
    <row r="30" spans="2:17" x14ac:dyDescent="0.25">
      <c r="B30" s="37"/>
      <c r="C30" s="3" t="s">
        <v>46</v>
      </c>
      <c r="D30" s="45">
        <v>0</v>
      </c>
      <c r="E30" s="45">
        <v>0</v>
      </c>
      <c r="F30" s="45">
        <v>0</v>
      </c>
      <c r="G30" s="45">
        <v>0</v>
      </c>
      <c r="H30" s="45">
        <v>0</v>
      </c>
      <c r="I30" s="45">
        <v>0</v>
      </c>
      <c r="J30" s="45">
        <v>0</v>
      </c>
      <c r="K30" s="45">
        <v>0</v>
      </c>
      <c r="L30" s="45">
        <v>0</v>
      </c>
      <c r="M30" s="45">
        <v>0</v>
      </c>
      <c r="N30" s="45">
        <v>0</v>
      </c>
      <c r="O30" s="45">
        <v>0</v>
      </c>
      <c r="P30" s="45">
        <f t="shared" si="7"/>
        <v>0</v>
      </c>
      <c r="Q30" s="3"/>
    </row>
    <row r="31" spans="2:17" x14ac:dyDescent="0.25">
      <c r="B31" s="37"/>
      <c r="C31" s="3" t="s">
        <v>47</v>
      </c>
      <c r="D31" s="45">
        <v>5</v>
      </c>
      <c r="E31" s="45">
        <v>5</v>
      </c>
      <c r="F31" s="45">
        <v>5</v>
      </c>
      <c r="G31" s="45">
        <v>5</v>
      </c>
      <c r="H31" s="45">
        <v>5</v>
      </c>
      <c r="I31" s="45">
        <v>5</v>
      </c>
      <c r="J31" s="45">
        <v>5</v>
      </c>
      <c r="K31" s="45">
        <v>5</v>
      </c>
      <c r="L31" s="45">
        <v>5</v>
      </c>
      <c r="M31" s="45">
        <v>5</v>
      </c>
      <c r="N31" s="45">
        <v>5</v>
      </c>
      <c r="O31" s="45">
        <v>5</v>
      </c>
      <c r="P31" s="45">
        <f t="shared" si="7"/>
        <v>60</v>
      </c>
      <c r="Q31" s="3"/>
    </row>
    <row r="32" spans="2:17" x14ac:dyDescent="0.25">
      <c r="B32" s="37"/>
      <c r="C32" s="4" t="s">
        <v>48</v>
      </c>
      <c r="D32" s="13">
        <f>SUM(D24:D31)</f>
        <v>775</v>
      </c>
      <c r="E32" s="13">
        <f t="shared" ref="E32:O32" si="8">SUM(E24:E31)</f>
        <v>775</v>
      </c>
      <c r="F32" s="13">
        <f t="shared" si="8"/>
        <v>775</v>
      </c>
      <c r="G32" s="13">
        <f t="shared" si="8"/>
        <v>775</v>
      </c>
      <c r="H32" s="13">
        <f t="shared" si="8"/>
        <v>775</v>
      </c>
      <c r="I32" s="13">
        <f t="shared" si="8"/>
        <v>775</v>
      </c>
      <c r="J32" s="13">
        <f t="shared" si="8"/>
        <v>775</v>
      </c>
      <c r="K32" s="13">
        <f t="shared" si="8"/>
        <v>775</v>
      </c>
      <c r="L32" s="13">
        <f t="shared" si="8"/>
        <v>775</v>
      </c>
      <c r="M32" s="13">
        <f t="shared" si="8"/>
        <v>775</v>
      </c>
      <c r="N32" s="13">
        <f t="shared" si="8"/>
        <v>245</v>
      </c>
      <c r="O32" s="13">
        <f t="shared" si="8"/>
        <v>245</v>
      </c>
      <c r="P32" s="13">
        <f t="shared" si="7"/>
        <v>8240</v>
      </c>
      <c r="Q32" s="3"/>
    </row>
    <row r="34" spans="2:17" x14ac:dyDescent="0.25">
      <c r="B34" s="2"/>
      <c r="C34" s="5" t="s">
        <v>49</v>
      </c>
      <c r="D34" s="9"/>
      <c r="E34" s="9"/>
      <c r="F34" s="9"/>
      <c r="G34" s="9"/>
      <c r="H34" s="9"/>
      <c r="I34" s="9"/>
      <c r="J34" s="9"/>
      <c r="K34" s="9"/>
      <c r="L34" s="9"/>
      <c r="M34" s="9"/>
      <c r="N34" s="9"/>
      <c r="O34" s="9"/>
      <c r="P34" s="9"/>
      <c r="Q34" s="3"/>
    </row>
    <row r="35" spans="2:17" x14ac:dyDescent="0.25">
      <c r="B35" s="2"/>
      <c r="C35" s="3" t="s">
        <v>50</v>
      </c>
      <c r="D35" s="45">
        <v>20</v>
      </c>
      <c r="E35" s="45">
        <v>20</v>
      </c>
      <c r="F35" s="45">
        <v>20</v>
      </c>
      <c r="G35" s="45">
        <v>20</v>
      </c>
      <c r="H35" s="45">
        <v>20</v>
      </c>
      <c r="I35" s="45">
        <v>20</v>
      </c>
      <c r="J35" s="45">
        <v>20</v>
      </c>
      <c r="K35" s="45">
        <v>20</v>
      </c>
      <c r="L35" s="45">
        <v>20</v>
      </c>
      <c r="M35" s="45">
        <v>20</v>
      </c>
      <c r="N35" s="45">
        <v>20</v>
      </c>
      <c r="O35" s="45">
        <v>20</v>
      </c>
      <c r="P35" s="45">
        <f>SUM(D35:O35)</f>
        <v>240</v>
      </c>
      <c r="Q35" s="3"/>
    </row>
    <row r="36" spans="2:17" x14ac:dyDescent="0.25">
      <c r="B36" s="2"/>
      <c r="C36" s="3" t="s">
        <v>51</v>
      </c>
      <c r="D36" s="45">
        <v>80</v>
      </c>
      <c r="E36" s="45">
        <v>80</v>
      </c>
      <c r="F36" s="45">
        <v>80</v>
      </c>
      <c r="G36" s="45">
        <v>80</v>
      </c>
      <c r="H36" s="45">
        <v>80</v>
      </c>
      <c r="I36" s="45">
        <v>80</v>
      </c>
      <c r="J36" s="45">
        <v>80</v>
      </c>
      <c r="K36" s="45">
        <v>80</v>
      </c>
      <c r="L36" s="45">
        <v>80</v>
      </c>
      <c r="M36" s="45">
        <v>80</v>
      </c>
      <c r="N36" s="45">
        <v>80</v>
      </c>
      <c r="O36" s="45">
        <v>80</v>
      </c>
      <c r="P36" s="45">
        <f t="shared" ref="P36:P44" si="9">SUM(D36:O36)</f>
        <v>960</v>
      </c>
      <c r="Q36" s="3"/>
    </row>
    <row r="37" spans="2:17" x14ac:dyDescent="0.25">
      <c r="B37" s="2"/>
      <c r="C37" s="3" t="s">
        <v>52</v>
      </c>
      <c r="D37" s="45">
        <v>250</v>
      </c>
      <c r="E37" s="45">
        <v>200</v>
      </c>
      <c r="F37" s="45">
        <v>150</v>
      </c>
      <c r="G37" s="45">
        <v>200</v>
      </c>
      <c r="H37" s="45">
        <v>100</v>
      </c>
      <c r="I37" s="45">
        <v>150</v>
      </c>
      <c r="J37" s="45">
        <v>150</v>
      </c>
      <c r="K37" s="45">
        <v>200</v>
      </c>
      <c r="L37" s="45">
        <v>200</v>
      </c>
      <c r="M37" s="45">
        <v>50</v>
      </c>
      <c r="N37" s="45">
        <v>50</v>
      </c>
      <c r="O37" s="45">
        <v>50</v>
      </c>
      <c r="P37" s="45">
        <f t="shared" si="9"/>
        <v>1750</v>
      </c>
      <c r="Q37" s="3"/>
    </row>
    <row r="38" spans="2:17" x14ac:dyDescent="0.25">
      <c r="B38" s="2"/>
      <c r="C38" s="3" t="s">
        <v>53</v>
      </c>
      <c r="D38" s="45">
        <v>200</v>
      </c>
      <c r="E38" s="45">
        <v>30</v>
      </c>
      <c r="F38" s="45">
        <v>30</v>
      </c>
      <c r="G38" s="45">
        <v>150</v>
      </c>
      <c r="H38" s="45">
        <v>30</v>
      </c>
      <c r="I38" s="45">
        <v>30</v>
      </c>
      <c r="J38" s="45">
        <v>30</v>
      </c>
      <c r="K38" s="45">
        <v>30</v>
      </c>
      <c r="L38" s="45">
        <v>30</v>
      </c>
      <c r="M38" s="45">
        <v>100</v>
      </c>
      <c r="N38" s="45">
        <v>40</v>
      </c>
      <c r="O38" s="45">
        <v>40</v>
      </c>
      <c r="P38" s="45">
        <f t="shared" si="9"/>
        <v>740</v>
      </c>
      <c r="Q38" s="3"/>
    </row>
    <row r="39" spans="2:17" x14ac:dyDescent="0.25">
      <c r="B39" s="2"/>
      <c r="C39" s="3" t="s">
        <v>54</v>
      </c>
      <c r="D39" s="45">
        <v>0</v>
      </c>
      <c r="E39" s="45">
        <v>0</v>
      </c>
      <c r="F39" s="45">
        <v>0</v>
      </c>
      <c r="G39" s="45">
        <v>60</v>
      </c>
      <c r="H39" s="45">
        <v>0</v>
      </c>
      <c r="I39" s="45">
        <v>0</v>
      </c>
      <c r="J39" s="45">
        <v>0</v>
      </c>
      <c r="K39" s="45">
        <v>25</v>
      </c>
      <c r="L39" s="45">
        <v>0</v>
      </c>
      <c r="M39" s="45">
        <v>0</v>
      </c>
      <c r="N39" s="45">
        <v>60</v>
      </c>
      <c r="O39" s="45">
        <v>0</v>
      </c>
      <c r="P39" s="45">
        <f t="shared" si="9"/>
        <v>145</v>
      </c>
      <c r="Q39" s="3"/>
    </row>
    <row r="40" spans="2:17" x14ac:dyDescent="0.25">
      <c r="B40" s="2"/>
      <c r="C40" s="3" t="s">
        <v>55</v>
      </c>
      <c r="D40" s="45">
        <v>200</v>
      </c>
      <c r="E40" s="45">
        <v>100</v>
      </c>
      <c r="F40" s="45">
        <v>50</v>
      </c>
      <c r="G40" s="45">
        <v>100</v>
      </c>
      <c r="H40" s="45">
        <v>0</v>
      </c>
      <c r="I40" s="45">
        <v>0</v>
      </c>
      <c r="J40" s="45">
        <v>0</v>
      </c>
      <c r="K40" s="45">
        <v>0</v>
      </c>
      <c r="L40" s="45">
        <v>0</v>
      </c>
      <c r="M40" s="45">
        <v>500</v>
      </c>
      <c r="N40" s="45">
        <v>0</v>
      </c>
      <c r="O40" s="45">
        <v>0</v>
      </c>
      <c r="P40" s="45">
        <f t="shared" si="9"/>
        <v>950</v>
      </c>
      <c r="Q40" s="3"/>
    </row>
    <row r="41" spans="2:17" x14ac:dyDescent="0.25">
      <c r="B41" s="2"/>
      <c r="C41" s="3" t="s">
        <v>56</v>
      </c>
      <c r="D41" s="45">
        <v>0</v>
      </c>
      <c r="E41" s="45">
        <v>30</v>
      </c>
      <c r="F41" s="45">
        <v>0</v>
      </c>
      <c r="G41" s="45">
        <v>150</v>
      </c>
      <c r="H41" s="45">
        <v>0</v>
      </c>
      <c r="I41" s="45">
        <v>0</v>
      </c>
      <c r="J41" s="45">
        <v>30</v>
      </c>
      <c r="K41" s="45">
        <v>30</v>
      </c>
      <c r="L41" s="45">
        <v>0</v>
      </c>
      <c r="M41" s="45">
        <v>30</v>
      </c>
      <c r="N41" s="45">
        <v>0</v>
      </c>
      <c r="O41" s="45">
        <v>30</v>
      </c>
      <c r="P41" s="45">
        <f t="shared" si="9"/>
        <v>300</v>
      </c>
      <c r="Q41" s="3"/>
    </row>
    <row r="42" spans="2:17" x14ac:dyDescent="0.25">
      <c r="B42" s="2"/>
      <c r="C42" s="3" t="s">
        <v>57</v>
      </c>
      <c r="D42" s="45">
        <v>100</v>
      </c>
      <c r="E42" s="45">
        <v>100</v>
      </c>
      <c r="F42" s="45">
        <v>100</v>
      </c>
      <c r="G42" s="45">
        <v>100</v>
      </c>
      <c r="H42" s="45">
        <v>100</v>
      </c>
      <c r="I42" s="45">
        <v>100</v>
      </c>
      <c r="J42" s="45">
        <v>100</v>
      </c>
      <c r="K42" s="45">
        <v>100</v>
      </c>
      <c r="L42" s="45">
        <v>100</v>
      </c>
      <c r="M42" s="45">
        <v>100</v>
      </c>
      <c r="N42" s="45">
        <v>100</v>
      </c>
      <c r="O42" s="45">
        <v>100</v>
      </c>
      <c r="P42" s="45">
        <f t="shared" si="9"/>
        <v>1200</v>
      </c>
      <c r="Q42" s="3"/>
    </row>
    <row r="43" spans="2:17" x14ac:dyDescent="0.25">
      <c r="B43" s="2"/>
      <c r="C43" s="3" t="s">
        <v>58</v>
      </c>
      <c r="D43" s="45">
        <v>0</v>
      </c>
      <c r="E43" s="45">
        <v>0</v>
      </c>
      <c r="F43" s="45">
        <v>0</v>
      </c>
      <c r="G43" s="45">
        <v>0</v>
      </c>
      <c r="H43" s="45">
        <v>0</v>
      </c>
      <c r="I43" s="45">
        <v>0</v>
      </c>
      <c r="J43" s="45">
        <v>0</v>
      </c>
      <c r="K43" s="45">
        <v>0</v>
      </c>
      <c r="L43" s="45">
        <v>0</v>
      </c>
      <c r="M43" s="45">
        <v>0</v>
      </c>
      <c r="N43" s="45">
        <v>0</v>
      </c>
      <c r="O43" s="45">
        <v>0</v>
      </c>
      <c r="P43" s="45">
        <f t="shared" si="9"/>
        <v>0</v>
      </c>
      <c r="Q43" s="3"/>
    </row>
    <row r="44" spans="2:17" x14ac:dyDescent="0.25">
      <c r="B44" s="2"/>
      <c r="C44" s="4" t="s">
        <v>59</v>
      </c>
      <c r="D44" s="13">
        <f t="shared" ref="D44:O44" si="10">SUM(D35:D43)</f>
        <v>850</v>
      </c>
      <c r="E44" s="13">
        <f t="shared" si="10"/>
        <v>560</v>
      </c>
      <c r="F44" s="13">
        <f t="shared" si="10"/>
        <v>430</v>
      </c>
      <c r="G44" s="13">
        <f t="shared" si="10"/>
        <v>860</v>
      </c>
      <c r="H44" s="13">
        <f t="shared" si="10"/>
        <v>330</v>
      </c>
      <c r="I44" s="13">
        <f t="shared" si="10"/>
        <v>380</v>
      </c>
      <c r="J44" s="13">
        <f t="shared" si="10"/>
        <v>410</v>
      </c>
      <c r="K44" s="13">
        <f t="shared" si="10"/>
        <v>485</v>
      </c>
      <c r="L44" s="13">
        <f t="shared" si="10"/>
        <v>430</v>
      </c>
      <c r="M44" s="13">
        <f t="shared" si="10"/>
        <v>880</v>
      </c>
      <c r="N44" s="13">
        <f t="shared" si="10"/>
        <v>350</v>
      </c>
      <c r="O44" s="13">
        <f t="shared" si="10"/>
        <v>320</v>
      </c>
      <c r="P44" s="13">
        <f t="shared" si="9"/>
        <v>6285</v>
      </c>
      <c r="Q44" s="3"/>
    </row>
  </sheetData>
  <sheetProtection sheet="1" objects="1" scenarios="1"/>
  <mergeCells count="1">
    <mergeCell ref="B2:E2"/>
  </mergeCells>
  <phoneticPr fontId="4" type="noConversion"/>
  <conditionalFormatting sqref="D12:O12">
    <cfRule type="cellIs" dxfId="0" priority="1" operator="lessThan">
      <formula>0</formula>
    </cfRule>
  </conditionalFormatting>
  <pageMargins left="0.7" right="0.7" top="0.75" bottom="0.75" header="0.3" footer="0.3"/>
  <pageSetup paperSize="9" orientation="portrait" r:id="rId1"/>
  <extLst>
    <ext xmlns:x14="http://schemas.microsoft.com/office/spreadsheetml/2009/9/main" uri="{05C60535-1F16-4fd2-B633-F4F36F0B64E0}">
      <x14:sparklineGroups xmlns:xm="http://schemas.microsoft.com/office/excel/2006/main">
        <x14:sparklineGroup displayEmptyCellsAs="gap" markers="1" xr2:uid="{F43ADC15-2A5E-47B8-A750-42603D466FAE}">
          <x14:colorSeries theme="3" tint="0.499984740745262"/>
          <x14:colorNegative theme="1" tint="0.249977111117893"/>
          <x14:colorAxis rgb="FF000000"/>
          <x14:colorMarkers theme="1" tint="0.249977111117893"/>
          <x14:colorFirst theme="1" tint="0.249977111117893"/>
          <x14:colorLast theme="1" tint="0.249977111117893"/>
          <x14:colorHigh theme="1" tint="0.249977111117893"/>
          <x14:colorLow theme="1" tint="0.249977111117893"/>
          <x14:sparklines>
            <x14:sparkline>
              <xm:f>'(Example Budget Plan)'!D35:O35</xm:f>
              <xm:sqref>Q35</xm:sqref>
            </x14:sparkline>
            <x14:sparkline>
              <xm:f>'(Example Budget Plan)'!D36:O36</xm:f>
              <xm:sqref>Q36</xm:sqref>
            </x14:sparkline>
            <x14:sparkline>
              <xm:f>'(Example Budget Plan)'!D37:O37</xm:f>
              <xm:sqref>Q37</xm:sqref>
            </x14:sparkline>
            <x14:sparkline>
              <xm:f>'(Example Budget Plan)'!D38:O38</xm:f>
              <xm:sqref>Q38</xm:sqref>
            </x14:sparkline>
            <x14:sparkline>
              <xm:f>'(Example Budget Plan)'!D39:O39</xm:f>
              <xm:sqref>Q39</xm:sqref>
            </x14:sparkline>
            <x14:sparkline>
              <xm:f>'(Example Budget Plan)'!D40:O40</xm:f>
              <xm:sqref>Q40</xm:sqref>
            </x14:sparkline>
            <x14:sparkline>
              <xm:f>'(Example Budget Plan)'!D41:O41</xm:f>
              <xm:sqref>Q41</xm:sqref>
            </x14:sparkline>
            <x14:sparkline>
              <xm:f>'(Example Budget Plan)'!D42:O42</xm:f>
              <xm:sqref>Q42</xm:sqref>
            </x14:sparkline>
            <x14:sparkline>
              <xm:f>'(Example Budget Plan)'!D43:O43</xm:f>
              <xm:sqref>Q43</xm:sqref>
            </x14:sparkline>
          </x14:sparklines>
        </x14:sparklineGroup>
        <x14:sparklineGroup displayEmptyCellsAs="gap" markers="1" xr2:uid="{9DE1241D-1D99-468E-8A24-FB88CFEAA084}">
          <x14:colorSeries theme="3" tint="0.499984740745262"/>
          <x14:colorNegative theme="1" tint="0.249977111117893"/>
          <x14:colorAxis rgb="FF000000"/>
          <x14:colorMarkers theme="1" tint="0.249977111117893"/>
          <x14:colorFirst theme="1" tint="0.249977111117893"/>
          <x14:colorLast theme="1" tint="0.249977111117893"/>
          <x14:colorHigh theme="1" tint="0.249977111117893"/>
          <x14:colorLow theme="1" tint="0.249977111117893"/>
          <x14:sparklines>
            <x14:sparkline>
              <xm:f>'(Example Budget Plan)'!D24:O24</xm:f>
              <xm:sqref>Q24</xm:sqref>
            </x14:sparkline>
            <x14:sparkline>
              <xm:f>'(Example Budget Plan)'!D25:O25</xm:f>
              <xm:sqref>Q25</xm:sqref>
            </x14:sparkline>
            <x14:sparkline>
              <xm:f>'(Example Budget Plan)'!D26:O26</xm:f>
              <xm:sqref>Q26</xm:sqref>
            </x14:sparkline>
            <x14:sparkline>
              <xm:f>'(Example Budget Plan)'!D27:O27</xm:f>
              <xm:sqref>Q27</xm:sqref>
            </x14:sparkline>
            <x14:sparkline>
              <xm:f>'(Example Budget Plan)'!D28:O28</xm:f>
              <xm:sqref>Q28</xm:sqref>
            </x14:sparkline>
            <x14:sparkline>
              <xm:f>'(Example Budget Plan)'!D29:O29</xm:f>
              <xm:sqref>Q29</xm:sqref>
            </x14:sparkline>
            <x14:sparkline>
              <xm:f>'(Example Budget Plan)'!D30:O30</xm:f>
              <xm:sqref>Q30</xm:sqref>
            </x14:sparkline>
            <x14:sparkline>
              <xm:f>'(Example Budget Plan)'!D31:O31</xm:f>
              <xm:sqref>Q31</xm:sqref>
            </x14:sparkline>
          </x14:sparklines>
        </x14:sparklineGroup>
        <x14:sparklineGroup displayEmptyCellsAs="gap" markers="1" xr2:uid="{DB1CDD13-2731-4745-917B-C139A5D1BDF7}">
          <x14:colorSeries theme="3" tint="0.499984740745262"/>
          <x14:colorNegative theme="1" tint="0.249977111117893"/>
          <x14:colorAxis rgb="FF000000"/>
          <x14:colorMarkers theme="1" tint="0.249977111117893"/>
          <x14:colorFirst theme="1" tint="0.249977111117893"/>
          <x14:colorLast theme="1" tint="0.249977111117893"/>
          <x14:colorHigh theme="1" tint="0.249977111117893"/>
          <x14:colorLow theme="1" tint="0.249977111117893"/>
          <x14:sparklines>
            <x14:sparkline>
              <xm:f>'(Example Budget Plan)'!D16:O16</xm:f>
              <xm:sqref>Q16</xm:sqref>
            </x14:sparkline>
            <x14:sparkline>
              <xm:f>'(Example Budget Plan)'!D17:O17</xm:f>
              <xm:sqref>Q17</xm:sqref>
            </x14:sparkline>
            <x14:sparkline>
              <xm:f>'(Example Budget Plan)'!D18:O18</xm:f>
              <xm:sqref>Q18</xm:sqref>
            </x14:sparkline>
            <x14:sparkline>
              <xm:f>'(Example Budget Plan)'!D19:O19</xm:f>
              <xm:sqref>Q19</xm:sqref>
            </x14:sparkline>
            <x14:sparkline>
              <xm:f>'(Example Budget Plan)'!D20:O20</xm:f>
              <xm:sqref>Q20</xm:sqref>
            </x14:sparkline>
          </x14:sparklines>
        </x14:sparklineGroup>
        <x14:sparklineGroup type="column" displayEmptyCellsAs="gap" markers="1" negative="1" xr2:uid="{7ECE432D-5EC6-480F-9AA8-6A3CE382606E}">
          <x14:colorSeries theme="6" tint="-0.499984740745262"/>
          <x14:colorNegative theme="7"/>
          <x14:colorAxis rgb="FF000000"/>
          <x14:colorMarkers theme="6" tint="-0.499984740745262"/>
          <x14:colorFirst theme="6" tint="0.39997558519241921"/>
          <x14:colorLast theme="6" tint="0.39997558519241921"/>
          <x14:colorHigh theme="6"/>
          <x14:colorLow theme="6"/>
          <x14:sparklines>
            <x14:sparkline>
              <xm:f>'(Example Budget Plan)'!D7:O7</xm:f>
              <xm:sqref>Q7</xm:sqref>
            </x14:sparkline>
            <x14:sparkline>
              <xm:f>'(Example Budget Plan)'!D8:O8</xm:f>
              <xm:sqref>Q8</xm:sqref>
            </x14:sparkline>
            <x14:sparkline>
              <xm:f>'(Example Budget Plan)'!D9:O9</xm:f>
              <xm:sqref>Q9</xm:sqref>
            </x14:sparkline>
            <x14:sparkline>
              <xm:f>'(Example Budget Plan)'!D10:O10</xm:f>
              <xm:sqref>Q10</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7421F-089C-4EC9-B990-E6F095621E86}">
  <dimension ref="B2:H25"/>
  <sheetViews>
    <sheetView topLeftCell="B1" workbookViewId="0">
      <selection activeCell="J15" sqref="J15"/>
    </sheetView>
  </sheetViews>
  <sheetFormatPr defaultRowHeight="15" x14ac:dyDescent="0.25"/>
  <cols>
    <col min="1" max="1" width="4.5703125" customWidth="1"/>
    <col min="2" max="2" width="31.28515625" bestFit="1" customWidth="1"/>
    <col min="3" max="3" width="12" bestFit="1" customWidth="1"/>
    <col min="4" max="4" width="41.5703125" bestFit="1" customWidth="1"/>
    <col min="6" max="6" width="39.28515625" bestFit="1" customWidth="1"/>
    <col min="7" max="7" width="12" bestFit="1" customWidth="1"/>
    <col min="8" max="8" width="41.5703125" bestFit="1" customWidth="1"/>
  </cols>
  <sheetData>
    <row r="2" spans="2:8" x14ac:dyDescent="0.25">
      <c r="B2" s="16" t="s">
        <v>32</v>
      </c>
      <c r="C2" s="17" t="s">
        <v>61</v>
      </c>
      <c r="D2" s="17" t="s">
        <v>62</v>
      </c>
      <c r="F2" s="19" t="s">
        <v>39</v>
      </c>
      <c r="G2" s="17" t="s">
        <v>61</v>
      </c>
      <c r="H2" s="17" t="s">
        <v>62</v>
      </c>
    </row>
    <row r="3" spans="2:8" x14ac:dyDescent="0.25">
      <c r="B3" s="18" t="s">
        <v>63</v>
      </c>
      <c r="C3" s="20">
        <f>'[1]Your Student Budget Plan'!P16/12</f>
        <v>0</v>
      </c>
      <c r="D3" s="20">
        <v>600</v>
      </c>
      <c r="F3" s="18" t="s">
        <v>64</v>
      </c>
      <c r="G3" s="20">
        <f>'[1]Your Student Budget Plan'!P24/12</f>
        <v>0</v>
      </c>
      <c r="H3" s="20">
        <v>540</v>
      </c>
    </row>
    <row r="4" spans="2:8" x14ac:dyDescent="0.25">
      <c r="B4" s="18" t="s">
        <v>34</v>
      </c>
      <c r="C4" s="20">
        <f>'[1]Your Student Budget Plan'!P17/12</f>
        <v>0</v>
      </c>
      <c r="D4" s="20"/>
      <c r="F4" s="18" t="s">
        <v>65</v>
      </c>
      <c r="G4" s="20">
        <f>'[1]Your Student Budget Plan'!P25/12</f>
        <v>0</v>
      </c>
      <c r="H4" s="20">
        <v>76</v>
      </c>
    </row>
    <row r="5" spans="2:8" x14ac:dyDescent="0.25">
      <c r="B5" s="18" t="s">
        <v>35</v>
      </c>
      <c r="C5" s="20">
        <f>'[1]Your Student Budget Plan'!P18/12</f>
        <v>0</v>
      </c>
      <c r="D5" s="20">
        <v>507</v>
      </c>
      <c r="F5" s="18" t="s">
        <v>42</v>
      </c>
      <c r="G5" s="20">
        <f>'[1]Your Student Budget Plan'!P26/12</f>
        <v>0</v>
      </c>
      <c r="H5" s="20">
        <v>144</v>
      </c>
    </row>
    <row r="6" spans="2:8" x14ac:dyDescent="0.25">
      <c r="B6" s="18" t="s">
        <v>36</v>
      </c>
      <c r="C6" s="20">
        <f>'[1]Your Student Budget Plan'!P19/12</f>
        <v>0</v>
      </c>
      <c r="D6" s="20">
        <v>171</v>
      </c>
      <c r="F6" s="18" t="s">
        <v>43</v>
      </c>
      <c r="G6" s="20">
        <f>'[1]Your Student Budget Plan'!P27/12</f>
        <v>0</v>
      </c>
      <c r="H6" s="20">
        <v>65</v>
      </c>
    </row>
    <row r="7" spans="2:8" x14ac:dyDescent="0.25">
      <c r="B7" s="18" t="s">
        <v>37</v>
      </c>
      <c r="C7" s="20">
        <f>'[1]Your Student Budget Plan'!P20/12</f>
        <v>0</v>
      </c>
      <c r="D7" s="20"/>
      <c r="F7" s="18" t="s">
        <v>44</v>
      </c>
      <c r="G7" s="20">
        <f>'[1]Your Student Budget Plan'!P28/12</f>
        <v>0</v>
      </c>
      <c r="H7" s="20">
        <v>16</v>
      </c>
    </row>
    <row r="8" spans="2:8" x14ac:dyDescent="0.25">
      <c r="F8" s="18" t="s">
        <v>45</v>
      </c>
      <c r="G8" s="20">
        <f>'[1]Your Student Budget Plan'!P29/12</f>
        <v>0</v>
      </c>
      <c r="H8" s="20">
        <v>22</v>
      </c>
    </row>
    <row r="9" spans="2:8" x14ac:dyDescent="0.25">
      <c r="F9" s="18" t="s">
        <v>46</v>
      </c>
      <c r="G9" s="20">
        <f>'[1]Your Student Budget Plan'!P30/12</f>
        <v>0</v>
      </c>
      <c r="H9" s="20"/>
    </row>
    <row r="10" spans="2:8" x14ac:dyDescent="0.25">
      <c r="F10" s="18" t="s">
        <v>47</v>
      </c>
      <c r="G10" s="20">
        <f>'[1]Your Student Budget Plan'!P31/12</f>
        <v>0</v>
      </c>
      <c r="H10" s="20">
        <v>18</v>
      </c>
    </row>
    <row r="11" spans="2:8" x14ac:dyDescent="0.25">
      <c r="F11" s="17" t="s">
        <v>66</v>
      </c>
      <c r="G11" s="20">
        <f>'[1]Your Student Budget Plan'!P35/12</f>
        <v>0</v>
      </c>
      <c r="H11" s="20"/>
    </row>
    <row r="12" spans="2:8" x14ac:dyDescent="0.25">
      <c r="F12" s="17" t="s">
        <v>51</v>
      </c>
      <c r="G12" s="20">
        <f>'[1]Your Student Budget Plan'!P36/12</f>
        <v>0</v>
      </c>
      <c r="H12" s="20">
        <v>48</v>
      </c>
    </row>
    <row r="13" spans="2:8" x14ac:dyDescent="0.25">
      <c r="F13" s="17" t="s">
        <v>52</v>
      </c>
      <c r="G13" s="20">
        <f>'[1]Your Student Budget Plan'!P37/12</f>
        <v>0</v>
      </c>
      <c r="H13" s="20">
        <v>51</v>
      </c>
    </row>
    <row r="14" spans="2:8" x14ac:dyDescent="0.25">
      <c r="F14" s="17" t="s">
        <v>53</v>
      </c>
      <c r="G14" s="20">
        <f>'[1]Your Student Budget Plan'!P38/12</f>
        <v>0</v>
      </c>
      <c r="H14" s="20">
        <v>32</v>
      </c>
    </row>
    <row r="15" spans="2:8" x14ac:dyDescent="0.25">
      <c r="F15" s="17" t="s">
        <v>54</v>
      </c>
      <c r="G15" s="20">
        <f>'[1]Your Student Budget Plan'!P39/12</f>
        <v>0</v>
      </c>
      <c r="H15" s="20"/>
    </row>
    <row r="16" spans="2:8" x14ac:dyDescent="0.25">
      <c r="F16" s="17" t="s">
        <v>55</v>
      </c>
      <c r="G16" s="20">
        <f>'[1]Your Student Budget Plan'!P40/12</f>
        <v>0</v>
      </c>
      <c r="H16" s="20">
        <v>29</v>
      </c>
    </row>
    <row r="17" spans="2:8" x14ac:dyDescent="0.25">
      <c r="F17" s="17" t="s">
        <v>56</v>
      </c>
      <c r="G17" s="20">
        <f>'[1]Your Student Budget Plan'!P41/12</f>
        <v>0</v>
      </c>
      <c r="H17" s="20">
        <v>14</v>
      </c>
    </row>
    <row r="18" spans="2:8" x14ac:dyDescent="0.25">
      <c r="F18" s="17" t="s">
        <v>57</v>
      </c>
      <c r="G18" s="20">
        <f>'[1]Your Student Budget Plan'!P42/12</f>
        <v>0</v>
      </c>
      <c r="H18" s="20"/>
    </row>
    <row r="19" spans="2:8" x14ac:dyDescent="0.25">
      <c r="F19" s="17" t="s">
        <v>58</v>
      </c>
      <c r="G19" s="20">
        <f>'[1]Your Student Budget Plan'!P43/12</f>
        <v>0</v>
      </c>
      <c r="H19" s="20">
        <v>16</v>
      </c>
    </row>
    <row r="21" spans="2:8" x14ac:dyDescent="0.25">
      <c r="C21" s="24"/>
      <c r="D21" s="24"/>
    </row>
    <row r="22" spans="2:8" x14ac:dyDescent="0.25">
      <c r="B22" s="26"/>
      <c r="C22" s="25" t="s">
        <v>67</v>
      </c>
      <c r="D22" s="17"/>
      <c r="G22" s="35" t="s">
        <v>76</v>
      </c>
      <c r="H22" s="35"/>
    </row>
    <row r="23" spans="2:8" ht="180" x14ac:dyDescent="0.25">
      <c r="B23" s="26"/>
      <c r="C23" s="17" t="s">
        <v>68</v>
      </c>
      <c r="D23" s="27" t="s">
        <v>69</v>
      </c>
      <c r="G23" s="35" t="s">
        <v>77</v>
      </c>
      <c r="H23" s="36" t="s">
        <v>78</v>
      </c>
    </row>
    <row r="24" spans="2:8" ht="300" x14ac:dyDescent="0.25">
      <c r="B24" s="26"/>
      <c r="C24" s="17" t="s">
        <v>70</v>
      </c>
      <c r="D24" s="27" t="s">
        <v>71</v>
      </c>
      <c r="G24" s="36" t="s">
        <v>79</v>
      </c>
      <c r="H24" s="36" t="s">
        <v>80</v>
      </c>
    </row>
    <row r="25" spans="2:8" ht="150" x14ac:dyDescent="0.25">
      <c r="C25" s="17" t="s">
        <v>72</v>
      </c>
      <c r="D25" s="27" t="s">
        <v>73</v>
      </c>
      <c r="G25" s="36" t="s">
        <v>81</v>
      </c>
      <c r="H25" s="36" t="s">
        <v>82</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Your Budget Overview</vt:lpstr>
      <vt:lpstr>Your Student Budget Plan</vt:lpstr>
      <vt:lpstr>(Example Budget Plan)</vt: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Abi Keay</dc:creator>
  <cp:keywords/>
  <dc:description/>
  <cp:lastModifiedBy>Abi Keay</cp:lastModifiedBy>
  <cp:revision/>
  <dcterms:created xsi:type="dcterms:W3CDTF">2023-06-13T13:30:23Z</dcterms:created>
  <dcterms:modified xsi:type="dcterms:W3CDTF">2024-10-09T10:38:14Z</dcterms:modified>
  <cp:category/>
  <cp:contentStatus/>
</cp:coreProperties>
</file>